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4455" tabRatio="931" activeTab="17"/>
  </bookViews>
  <sheets>
    <sheet name="BLANK" sheetId="1" r:id="rId1"/>
    <sheet name="BOL" sheetId="2" r:id="rId2"/>
    <sheet name="BOR" sheetId="3" r:id="rId3"/>
    <sheet name="C-GAU" sheetId="4" r:id="rId4"/>
    <sheet name="EP" sheetId="5" r:id="rId5"/>
    <sheet name="OFS" sheetId="6" r:id="rId6"/>
    <sheet name="MPUM" sheetId="7" r:id="rId7"/>
    <sheet name="KZN" sheetId="8" r:id="rId8"/>
    <sheet name="GAU-N" sheetId="9" r:id="rId9"/>
    <sheet name="S-CAPE" sheetId="10" r:id="rId10"/>
    <sheet name="ZUL" sheetId="11" r:id="rId11"/>
    <sheet name="W-COAST" sheetId="12" r:id="rId12"/>
    <sheet name="WP" sheetId="13" r:id="rId13"/>
    <sheet name="TOT" sheetId="14" r:id="rId14"/>
    <sheet name="3YRPTS" sheetId="15" r:id="rId15"/>
    <sheet name="INDPTS" sheetId="16" r:id="rId16"/>
    <sheet name="P-GIV" sheetId="17" r:id="rId17"/>
    <sheet name="HEAVIEST" sheetId="18" r:id="rId18"/>
  </sheets>
  <definedNames>
    <definedName name="_xlnm.Print_Area" localSheetId="14">'3YRPTS'!$A$1:$L$161</definedName>
    <definedName name="_xlnm.Print_Titles" localSheetId="14">'3YRPTS'!$1:$7</definedName>
  </definedNames>
  <calcPr fullCalcOnLoad="1"/>
</workbook>
</file>

<file path=xl/sharedStrings.xml><?xml version="1.0" encoding="utf-8"?>
<sst xmlns="http://schemas.openxmlformats.org/spreadsheetml/2006/main" count="3034" uniqueCount="432">
  <si>
    <t>DAY 1</t>
  </si>
  <si>
    <t xml:space="preserve"> </t>
  </si>
  <si>
    <t>C</t>
  </si>
  <si>
    <t>H</t>
  </si>
  <si>
    <t>M</t>
  </si>
  <si>
    <t>B</t>
  </si>
  <si>
    <t>N</t>
  </si>
  <si>
    <t>ANGLER</t>
  </si>
  <si>
    <t>MASS</t>
  </si>
  <si>
    <t>POINTS</t>
  </si>
  <si>
    <t>AMOUNT</t>
  </si>
  <si>
    <t>SPECIE</t>
  </si>
  <si>
    <t>KG</t>
  </si>
  <si>
    <t>NAME</t>
  </si>
  <si>
    <t>INI</t>
  </si>
  <si>
    <t>NUMBER</t>
  </si>
  <si>
    <t>EDIBLE</t>
  </si>
  <si>
    <t>NON-ED</t>
  </si>
  <si>
    <t>ACC</t>
  </si>
  <si>
    <t>DAY TOTAL</t>
  </si>
  <si>
    <t>DAY 2</t>
  </si>
  <si>
    <t>POINTS ACCUM.</t>
  </si>
  <si>
    <t>TOTAL</t>
  </si>
  <si>
    <t>FISH</t>
  </si>
  <si>
    <t>WEEK TOTAL</t>
  </si>
  <si>
    <t>T</t>
  </si>
  <si>
    <t>J</t>
  </si>
  <si>
    <t>NEL</t>
  </si>
  <si>
    <t>D</t>
  </si>
  <si>
    <t>R</t>
  </si>
  <si>
    <t>VAN ZYL</t>
  </si>
  <si>
    <t>DE WET</t>
  </si>
  <si>
    <t>L</t>
  </si>
  <si>
    <t>VORSTER</t>
  </si>
  <si>
    <t>W</t>
  </si>
  <si>
    <t>OLIVIER</t>
  </si>
  <si>
    <t>SCHEEPERS</t>
  </si>
  <si>
    <t>E</t>
  </si>
  <si>
    <t>PAUTZ</t>
  </si>
  <si>
    <t>G</t>
  </si>
  <si>
    <t>SKINNER</t>
  </si>
  <si>
    <t>TIMMINS</t>
  </si>
  <si>
    <t>A</t>
  </si>
  <si>
    <t>S</t>
  </si>
  <si>
    <t>SOUTHEY</t>
  </si>
  <si>
    <t>ROSSOUW</t>
  </si>
  <si>
    <t>ZANDBERG</t>
  </si>
  <si>
    <t>P</t>
  </si>
  <si>
    <t>CRUICKSHANKS</t>
  </si>
  <si>
    <t>TOPPING</t>
  </si>
  <si>
    <t>MUNRO</t>
  </si>
  <si>
    <t>MORKEL</t>
  </si>
  <si>
    <t>SCHOLTZ</t>
  </si>
  <si>
    <t>SCHRODER</t>
  </si>
  <si>
    <t>WOODLEY</t>
  </si>
  <si>
    <t>NORTJE</t>
  </si>
  <si>
    <t>F</t>
  </si>
  <si>
    <t>BARNARD</t>
  </si>
  <si>
    <t>ANGLER'S</t>
  </si>
  <si>
    <t>INIT</t>
  </si>
  <si>
    <t>SASAA</t>
  </si>
  <si>
    <t>PROV</t>
  </si>
  <si>
    <t>COAST</t>
  </si>
  <si>
    <t>RATING</t>
  </si>
  <si>
    <t>CODE</t>
  </si>
  <si>
    <t>INLAND</t>
  </si>
  <si>
    <t>EP</t>
  </si>
  <si>
    <t>NATAL</t>
  </si>
  <si>
    <t>FREESTATE</t>
  </si>
  <si>
    <t>I</t>
  </si>
  <si>
    <t>K</t>
  </si>
  <si>
    <t>CEN/GAUT</t>
  </si>
  <si>
    <t>RB</t>
  </si>
  <si>
    <t>ZULULAND</t>
  </si>
  <si>
    <t>WP</t>
  </si>
  <si>
    <t>SOUTH CAPE</t>
  </si>
  <si>
    <t>V</t>
  </si>
  <si>
    <t>BOLAND</t>
  </si>
  <si>
    <t>BORDER</t>
  </si>
  <si>
    <t xml:space="preserve">C </t>
  </si>
  <si>
    <t>MOODLEY</t>
  </si>
  <si>
    <t xml:space="preserve">I </t>
  </si>
  <si>
    <t>POWELL</t>
  </si>
  <si>
    <t>MPUMALANGA</t>
  </si>
  <si>
    <t>TOTALS</t>
  </si>
  <si>
    <t>HOEVEELHEID VIS GEWEEG</t>
  </si>
  <si>
    <t>SIMS</t>
  </si>
  <si>
    <t>KLEYN</t>
  </si>
  <si>
    <t>WEST COAST</t>
  </si>
  <si>
    <t>MULDER</t>
  </si>
  <si>
    <t>DELL</t>
  </si>
  <si>
    <t>N/GAUTENG</t>
  </si>
  <si>
    <t>KLUG</t>
  </si>
  <si>
    <t>PRINSLOO</t>
  </si>
  <si>
    <t>SWANEPOEL</t>
  </si>
  <si>
    <t>STRYDOM</t>
  </si>
  <si>
    <t>DU PLESSIS</t>
  </si>
  <si>
    <t>GROBBELAAR</t>
  </si>
  <si>
    <t>WINNERS POINTS</t>
  </si>
  <si>
    <t>CENTRAL GAUTENG</t>
  </si>
  <si>
    <t>OOSTHUIZEN</t>
  </si>
  <si>
    <t>CLUR</t>
  </si>
  <si>
    <t>LUCAS</t>
  </si>
  <si>
    <t>TOTAL POINTS</t>
  </si>
  <si>
    <t>HEAVIEST EDIBLE</t>
  </si>
  <si>
    <t>HEAVIEST NON-EDIBLE</t>
  </si>
  <si>
    <t>WATT</t>
  </si>
  <si>
    <t>V SCALKWYK</t>
  </si>
  <si>
    <t>6th</t>
  </si>
  <si>
    <t>5th</t>
  </si>
  <si>
    <t>4th</t>
  </si>
  <si>
    <t>3rd</t>
  </si>
  <si>
    <t>2nd</t>
  </si>
  <si>
    <t>1st</t>
  </si>
  <si>
    <t>O</t>
  </si>
  <si>
    <t>GILOMEE</t>
  </si>
  <si>
    <t>DC</t>
  </si>
  <si>
    <t xml:space="preserve">NUMBER EDIBLE FISH       </t>
  </si>
  <si>
    <t xml:space="preserve">NUMBER NON-EDIBLE        </t>
  </si>
  <si>
    <t>PM</t>
  </si>
  <si>
    <t>VAN ROOYEN</t>
  </si>
  <si>
    <t>BASSON</t>
  </si>
  <si>
    <t>LESCH</t>
  </si>
  <si>
    <t>JACOBS</t>
  </si>
  <si>
    <t>DEVELING</t>
  </si>
  <si>
    <t>WESTCOAST</t>
  </si>
  <si>
    <t>CURRIE</t>
  </si>
  <si>
    <t>TAYLOR</t>
  </si>
  <si>
    <t>TREURNIGHT</t>
  </si>
  <si>
    <t>PYBUS</t>
  </si>
  <si>
    <t>RUSTEBURG</t>
  </si>
  <si>
    <t>DOWIE</t>
  </si>
  <si>
    <t>JF</t>
  </si>
  <si>
    <t>POISAT</t>
  </si>
  <si>
    <t>ANTUNES</t>
  </si>
  <si>
    <t>DAY 3</t>
  </si>
  <si>
    <t>VAN JAARSVELDT</t>
  </si>
  <si>
    <t>THERON</t>
  </si>
  <si>
    <t>O'MOORE</t>
  </si>
  <si>
    <t>MASSYN</t>
  </si>
  <si>
    <t>SMIT</t>
  </si>
  <si>
    <t>BEHR</t>
  </si>
  <si>
    <t>MOST OUTSTANDING CATCH</t>
  </si>
  <si>
    <t>MOUTON</t>
  </si>
  <si>
    <t>RADLOFF</t>
  </si>
  <si>
    <t>STANDER</t>
  </si>
  <si>
    <t>POTGIETER</t>
  </si>
  <si>
    <t>VAN HUYSSTEEN</t>
  </si>
  <si>
    <t>DE JONGH</t>
  </si>
  <si>
    <t>KEMP</t>
  </si>
  <si>
    <t>GERBER</t>
  </si>
  <si>
    <t>JS</t>
  </si>
  <si>
    <t>BRUWER</t>
  </si>
  <si>
    <t>TOTAL NUMBER OF FISH</t>
  </si>
  <si>
    <t>HAYWARD</t>
  </si>
  <si>
    <t>HYMAN</t>
  </si>
  <si>
    <t>DONNOLI</t>
  </si>
  <si>
    <t>BOTHA</t>
  </si>
  <si>
    <t>HARDING</t>
  </si>
  <si>
    <t>ROELOFSE</t>
  </si>
  <si>
    <t>DAVIDOWITZ</t>
  </si>
  <si>
    <t>MCFARLANE</t>
  </si>
  <si>
    <t>SINCLAIR</t>
  </si>
  <si>
    <t>EBERSON</t>
  </si>
  <si>
    <t>DE GASPARY</t>
  </si>
  <si>
    <t>KOB</t>
  </si>
  <si>
    <t>FROST</t>
  </si>
  <si>
    <t>BRITZ</t>
  </si>
  <si>
    <t>ERASMUS</t>
  </si>
  <si>
    <t>DIAMOND</t>
  </si>
  <si>
    <t>KEETON</t>
  </si>
  <si>
    <t>KRIEDEMANN</t>
  </si>
  <si>
    <t>HUGHES</t>
  </si>
  <si>
    <t>KINGSLEY-WILKINS</t>
  </si>
  <si>
    <t>LAUBSHER</t>
  </si>
  <si>
    <t>BRONZIE</t>
  </si>
  <si>
    <t>WEIGHT</t>
  </si>
  <si>
    <t>ALFRIS</t>
  </si>
  <si>
    <t>DU TOIT</t>
  </si>
  <si>
    <t>MEY</t>
  </si>
  <si>
    <t>GROENEWALD</t>
  </si>
  <si>
    <t>WAREHAM</t>
  </si>
  <si>
    <t>ENGELBRECHT</t>
  </si>
  <si>
    <t>KRAHTZ</t>
  </si>
  <si>
    <t>KINGLSEY WILKEN</t>
  </si>
  <si>
    <t>RUSTERBURG</t>
  </si>
  <si>
    <t>DU PREEZ</t>
  </si>
  <si>
    <t>TEIXEIRA</t>
  </si>
  <si>
    <t>LESSING</t>
  </si>
  <si>
    <t>TILTMANN</t>
  </si>
  <si>
    <t>CORNELIUS</t>
  </si>
  <si>
    <t>JOUBERT</t>
  </si>
  <si>
    <t>LOUW</t>
  </si>
  <si>
    <t>V/D WESTHUIZEN</t>
  </si>
  <si>
    <t>VISAGIE</t>
  </si>
  <si>
    <t>MELLET</t>
  </si>
  <si>
    <t>B J</t>
  </si>
  <si>
    <t>NIEUWOUDT</t>
  </si>
  <si>
    <t>FREE STATE</t>
  </si>
  <si>
    <t>SA0114</t>
  </si>
  <si>
    <t>SA0108</t>
  </si>
  <si>
    <t>SA0298</t>
  </si>
  <si>
    <t>SA0104</t>
  </si>
  <si>
    <t>SA1028</t>
  </si>
  <si>
    <t>SA0100</t>
  </si>
  <si>
    <t>SA4217</t>
  </si>
  <si>
    <t>SA0608</t>
  </si>
  <si>
    <t>SA0623</t>
  </si>
  <si>
    <t>SA0103</t>
  </si>
  <si>
    <t>SA2251</t>
  </si>
  <si>
    <t>SA1404</t>
  </si>
  <si>
    <t>SA1408</t>
  </si>
  <si>
    <t>SA1424</t>
  </si>
  <si>
    <t>SA0764</t>
  </si>
  <si>
    <t>SA0744</t>
  </si>
  <si>
    <t>SA5591</t>
  </si>
  <si>
    <t>SA2061</t>
  </si>
  <si>
    <t>SA0606</t>
  </si>
  <si>
    <t>SA4581</t>
  </si>
  <si>
    <t>SA0137</t>
  </si>
  <si>
    <t>SA4957</t>
  </si>
  <si>
    <t>SA1041</t>
  </si>
  <si>
    <t>SA0728</t>
  </si>
  <si>
    <t>SA4381</t>
  </si>
  <si>
    <t>SA0812</t>
  </si>
  <si>
    <t>SA0610</t>
  </si>
  <si>
    <t>SA1207</t>
  </si>
  <si>
    <t>SA0120</t>
  </si>
  <si>
    <t>SA5535</t>
  </si>
  <si>
    <t>SA1007</t>
  </si>
  <si>
    <t>SA4521</t>
  </si>
  <si>
    <t>SA2032</t>
  </si>
  <si>
    <t>SA0643</t>
  </si>
  <si>
    <t>SA0722</t>
  </si>
  <si>
    <t>SA4456</t>
  </si>
  <si>
    <t>SA1111</t>
  </si>
  <si>
    <t>SA4175</t>
  </si>
  <si>
    <t>SA2909</t>
  </si>
  <si>
    <t>SA4460</t>
  </si>
  <si>
    <t>SA2826</t>
  </si>
  <si>
    <t>SA4637</t>
  </si>
  <si>
    <t>SA4333</t>
  </si>
  <si>
    <t>SA8102</t>
  </si>
  <si>
    <t>SA4098</t>
  </si>
  <si>
    <t>SA3019</t>
  </si>
  <si>
    <t>SA0217</t>
  </si>
  <si>
    <t>SA4105</t>
  </si>
  <si>
    <t>SA2817</t>
  </si>
  <si>
    <t>SA2928</t>
  </si>
  <si>
    <t>SA0750</t>
  </si>
  <si>
    <t>SA0614</t>
  </si>
  <si>
    <t>SA0034</t>
  </si>
  <si>
    <t>SA0121</t>
  </si>
  <si>
    <t>SA4682</t>
  </si>
  <si>
    <t>SA2425</t>
  </si>
  <si>
    <t>SA0227</t>
  </si>
  <si>
    <t>SA2441</t>
  </si>
  <si>
    <t>VAN JAARSVELD</t>
  </si>
  <si>
    <t>KLEINHANS</t>
  </si>
  <si>
    <t>SA6217</t>
  </si>
  <si>
    <t>SA2076</t>
  </si>
  <si>
    <t>SA5724</t>
  </si>
  <si>
    <t>SA2034</t>
  </si>
  <si>
    <t>SA2057</t>
  </si>
  <si>
    <t>SA0028</t>
  </si>
  <si>
    <t>KINGMA</t>
  </si>
  <si>
    <t>SA0122</t>
  </si>
  <si>
    <t>VAN WYK</t>
  </si>
  <si>
    <t>SA5328</t>
  </si>
  <si>
    <t>JORDAAN</t>
  </si>
  <si>
    <t>SAVILLE</t>
  </si>
  <si>
    <t>OSBORNE</t>
  </si>
  <si>
    <t>SA8074</t>
  </si>
  <si>
    <t>SHORT</t>
  </si>
  <si>
    <t>SA0746</t>
  </si>
  <si>
    <t>SAUERMAN</t>
  </si>
  <si>
    <t>SA2971</t>
  </si>
  <si>
    <t>STRAUSS</t>
  </si>
  <si>
    <t>SA0913</t>
  </si>
  <si>
    <t>SA4949</t>
  </si>
  <si>
    <t>SA6874</t>
  </si>
  <si>
    <t>VAN EDE</t>
  </si>
  <si>
    <t>SA4701</t>
  </si>
  <si>
    <t>SA4619</t>
  </si>
  <si>
    <t>SA5200</t>
  </si>
  <si>
    <t>SA1422</t>
  </si>
  <si>
    <t>VAN VOLLENSTEE</t>
  </si>
  <si>
    <t>SA4932</t>
  </si>
  <si>
    <t>ALFIRS</t>
  </si>
  <si>
    <t>HELM</t>
  </si>
  <si>
    <t>OBERHOLZER</t>
  </si>
  <si>
    <t>BONTHUYS</t>
  </si>
  <si>
    <t>GELDENHUIS</t>
  </si>
  <si>
    <t>SA8112</t>
  </si>
  <si>
    <t>LP</t>
  </si>
  <si>
    <t>SA8120</t>
  </si>
  <si>
    <t>J VAN RENSBURG</t>
  </si>
  <si>
    <t>SA8125</t>
  </si>
  <si>
    <t>SA4305</t>
  </si>
  <si>
    <t>SA4251</t>
  </si>
  <si>
    <t>SA4830</t>
  </si>
  <si>
    <t>SA6641</t>
  </si>
  <si>
    <t>SA4261</t>
  </si>
  <si>
    <t>SA4154</t>
  </si>
  <si>
    <t>SA0842</t>
  </si>
  <si>
    <t>SA2778</t>
  </si>
  <si>
    <t>SA0801</t>
  </si>
  <si>
    <t>SA0009</t>
  </si>
  <si>
    <t>SA8105</t>
  </si>
  <si>
    <t>SA6224</t>
  </si>
  <si>
    <t>SA0639</t>
  </si>
  <si>
    <t>SA0638</t>
  </si>
  <si>
    <t>SA0229</t>
  </si>
  <si>
    <t>SA0267</t>
  </si>
  <si>
    <t>SURNAME</t>
  </si>
  <si>
    <t>INT</t>
  </si>
  <si>
    <t>FULLER</t>
  </si>
  <si>
    <t>KRATZ</t>
  </si>
  <si>
    <t>McFARLAINE</t>
  </si>
  <si>
    <t>CLARKE</t>
  </si>
  <si>
    <t>MARAIS</t>
  </si>
  <si>
    <t>RAUTENBACH</t>
  </si>
  <si>
    <t>VAN DER WALT</t>
  </si>
  <si>
    <t>BEYL</t>
  </si>
  <si>
    <t>LOOMES</t>
  </si>
  <si>
    <t>MURGATROYD</t>
  </si>
  <si>
    <t>MAY</t>
  </si>
  <si>
    <t>DE JAGER</t>
  </si>
  <si>
    <t>TEDDER</t>
  </si>
  <si>
    <t>ASPELING</t>
  </si>
  <si>
    <t>HUGO</t>
  </si>
  <si>
    <t>ZEEMAN</t>
  </si>
  <si>
    <t>CARSTENS</t>
  </si>
  <si>
    <t>SA5713</t>
  </si>
  <si>
    <t>SA0002</t>
  </si>
  <si>
    <t>SA7226</t>
  </si>
  <si>
    <t>SA0292</t>
  </si>
  <si>
    <t>SA6319</t>
  </si>
  <si>
    <t>SA0804</t>
  </si>
  <si>
    <t>SA2821</t>
  </si>
  <si>
    <t>SA0765</t>
  </si>
  <si>
    <t>SA0647</t>
  </si>
  <si>
    <t>SA0653</t>
  </si>
  <si>
    <t>SA6274</t>
  </si>
  <si>
    <t>SA8157</t>
  </si>
  <si>
    <t>SA8156</t>
  </si>
  <si>
    <t>SA8152</t>
  </si>
  <si>
    <t>SA1534</t>
  </si>
  <si>
    <t>SA5562</t>
  </si>
  <si>
    <t>SA0014</t>
  </si>
  <si>
    <t>SA8314</t>
  </si>
  <si>
    <t>SA5509</t>
  </si>
  <si>
    <t>SA8318</t>
  </si>
  <si>
    <t>SA5204</t>
  </si>
  <si>
    <t>SA1417</t>
  </si>
  <si>
    <t>SAUREMAN</t>
  </si>
  <si>
    <t>S.A.S.A.A.   MASTERS   SELECTION RATINGS FOR 2014</t>
  </si>
  <si>
    <t>MASTERS 2014</t>
  </si>
  <si>
    <t>GEKDENHUYS</t>
  </si>
  <si>
    <t>DIAMOND RAY</t>
  </si>
  <si>
    <t>GRUNTER</t>
  </si>
  <si>
    <t>GREY SHARK</t>
  </si>
  <si>
    <t>SANDSHARK</t>
  </si>
  <si>
    <t>GREATER SAND SHARK</t>
  </si>
  <si>
    <t>DUCKBILL</t>
  </si>
  <si>
    <t>EAGLE RAY</t>
  </si>
  <si>
    <t>BLUE RAY</t>
  </si>
  <si>
    <t>SAND SHARK</t>
  </si>
  <si>
    <t>12th</t>
  </si>
  <si>
    <t>11th</t>
  </si>
  <si>
    <t>10th</t>
  </si>
  <si>
    <t>9th</t>
  </si>
  <si>
    <t>8th</t>
  </si>
  <si>
    <t>7th</t>
  </si>
  <si>
    <t>SANDSHHARK</t>
  </si>
  <si>
    <t>SMOOTHHOUND</t>
  </si>
  <si>
    <t>SMOOTH HOUND</t>
  </si>
  <si>
    <t>SPOTTED GULLEY</t>
  </si>
  <si>
    <t>PROVINCE</t>
  </si>
  <si>
    <t>QUANTITY EDIBLE FISH WEIGHED</t>
  </si>
  <si>
    <t>QUANTITY NON EDIBLE FISH WEIGHED</t>
  </si>
  <si>
    <t>EASTERN PROVINCE</t>
  </si>
  <si>
    <t>SOUTHERN CAPE</t>
  </si>
  <si>
    <t>GAUTENG NORTH</t>
  </si>
  <si>
    <t>WESTERN PROVINCE</t>
  </si>
  <si>
    <t>BOR</t>
  </si>
  <si>
    <t>C. THERON</t>
  </si>
  <si>
    <t>OFS</t>
  </si>
  <si>
    <t>H. KLEYN</t>
  </si>
  <si>
    <t>S-CAPE</t>
  </si>
  <si>
    <t>C-GAUTENG</t>
  </si>
  <si>
    <t>C. HUGHES</t>
  </si>
  <si>
    <t>GREY</t>
  </si>
  <si>
    <t>C. SCHEEPERS</t>
  </si>
  <si>
    <t>P. LOOMES</t>
  </si>
  <si>
    <t>KZN</t>
  </si>
  <si>
    <t>SANDSHARK-LESSER</t>
  </si>
  <si>
    <t>SANDSHARK-GREATER</t>
  </si>
  <si>
    <t>G. VAN DER WALT</t>
  </si>
  <si>
    <t>EAGLE</t>
  </si>
  <si>
    <t>P. MAY</t>
  </si>
  <si>
    <t>W. VORSTER</t>
  </si>
  <si>
    <t>J. VAN RENSURG</t>
  </si>
  <si>
    <t>A. SMIT</t>
  </si>
  <si>
    <t>SHARKS</t>
  </si>
  <si>
    <t>NON EDIBLE</t>
  </si>
  <si>
    <t>BLUERAY</t>
  </si>
  <si>
    <t>B. WAREHAM</t>
  </si>
  <si>
    <t>BOL</t>
  </si>
  <si>
    <t>B. MC FARLAINE</t>
  </si>
  <si>
    <t>QTY</t>
  </si>
  <si>
    <t>PTS</t>
  </si>
  <si>
    <t>FRIK BONTHUYS SASAA MASTERS TROPHY</t>
  </si>
  <si>
    <t>MOST NUMBER EDIBLE FISH BY AN INDIVIDUAL</t>
  </si>
  <si>
    <t>B WAREHAM</t>
  </si>
  <si>
    <t>ANGLER MOST NUMBER OF FISH-ED &amp; NON ED</t>
  </si>
  <si>
    <t>C SCHEEPERS</t>
  </si>
  <si>
    <t>KAPPIE SMAL TROPHY</t>
  </si>
  <si>
    <t>C THERON</t>
  </si>
  <si>
    <t>MIKE HYMAN BEST GUIDE TROPHY</t>
  </si>
  <si>
    <t>J COETZER</t>
  </si>
  <si>
    <t>OFS / EP</t>
  </si>
  <si>
    <t>THANK YOU</t>
  </si>
  <si>
    <t>A STEVENS</t>
  </si>
  <si>
    <t>INDIVIDUAL TOP 6 ANGLERS</t>
  </si>
  <si>
    <t>P DOWIE</t>
  </si>
  <si>
    <t>J RUSTEBERG</t>
  </si>
  <si>
    <t>C GROENEWALD</t>
  </si>
  <si>
    <t>NORMAN BROWN FLOATING TROPHY</t>
  </si>
  <si>
    <t>ZSAA MASTERS FLOATING TROPHY</t>
  </si>
  <si>
    <t>DAVID (DOEBY) REBECK MEMORIAL TROPHY</t>
  </si>
  <si>
    <t>WALLIE PITT MEMORIAL TROPHY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</si>
</sst>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0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193" fontId="5" fillId="0" borderId="1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3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93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3" fontId="4" fillId="0" borderId="10" xfId="0" applyNumberFormat="1" applyFont="1" applyBorder="1" applyAlignment="1">
      <alignment horizontal="center"/>
    </xf>
    <xf numFmtId="193" fontId="4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93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93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3" fontId="5" fillId="0" borderId="10" xfId="0" applyNumberFormat="1" applyFont="1" applyFill="1" applyBorder="1" applyAlignment="1">
      <alignment horizontal="centerContinuous"/>
    </xf>
    <xf numFmtId="193" fontId="0" fillId="0" borderId="0" xfId="0" applyNumberFormat="1" applyFont="1" applyBorder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93" fontId="0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3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3" fontId="9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93" fontId="10" fillId="0" borderId="15" xfId="0" applyNumberFormat="1" applyFont="1" applyBorder="1" applyAlignment="1">
      <alignment horizontal="center"/>
    </xf>
    <xf numFmtId="193" fontId="10" fillId="33" borderId="15" xfId="0" applyNumberFormat="1" applyFont="1" applyFill="1" applyBorder="1" applyAlignment="1">
      <alignment horizontal="center"/>
    </xf>
    <xf numFmtId="193" fontId="10" fillId="0" borderId="1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93" fontId="10" fillId="0" borderId="11" xfId="0" applyNumberFormat="1" applyFont="1" applyBorder="1" applyAlignment="1">
      <alignment horizontal="center"/>
    </xf>
    <xf numFmtId="193" fontId="10" fillId="33" borderId="11" xfId="0" applyNumberFormat="1" applyFont="1" applyFill="1" applyBorder="1" applyAlignment="1">
      <alignment horizontal="center"/>
    </xf>
    <xf numFmtId="193" fontId="10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93" fontId="10" fillId="0" borderId="17" xfId="0" applyNumberFormat="1" applyFont="1" applyBorder="1" applyAlignment="1">
      <alignment horizontal="center"/>
    </xf>
    <xf numFmtId="193" fontId="10" fillId="33" borderId="17" xfId="0" applyNumberFormat="1" applyFont="1" applyFill="1" applyBorder="1" applyAlignment="1">
      <alignment horizontal="center"/>
    </xf>
    <xf numFmtId="193" fontId="10" fillId="0" borderId="18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93" fontId="10" fillId="0" borderId="23" xfId="0" applyNumberFormat="1" applyFont="1" applyBorder="1" applyAlignment="1">
      <alignment horizontal="center"/>
    </xf>
    <xf numFmtId="193" fontId="10" fillId="33" borderId="23" xfId="0" applyNumberFormat="1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Continuous"/>
    </xf>
    <xf numFmtId="1" fontId="9" fillId="0" borderId="25" xfId="0" applyNumberFormat="1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0" fillId="0" borderId="26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93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3" fontId="14" fillId="0" borderId="10" xfId="0" applyNumberFormat="1" applyFont="1" applyBorder="1" applyAlignment="1">
      <alignment horizontal="center"/>
    </xf>
    <xf numFmtId="193" fontId="14" fillId="0" borderId="0" xfId="0" applyNumberFormat="1" applyFont="1" applyBorder="1" applyAlignment="1">
      <alignment/>
    </xf>
    <xf numFmtId="193" fontId="15" fillId="0" borderId="0" xfId="0" applyNumberFormat="1" applyFont="1" applyBorder="1" applyAlignment="1">
      <alignment/>
    </xf>
    <xf numFmtId="193" fontId="15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193" fontId="15" fillId="0" borderId="10" xfId="0" applyNumberFormat="1" applyFont="1" applyBorder="1" applyAlignment="1">
      <alignment horizontal="centerContinuous"/>
    </xf>
    <xf numFmtId="193" fontId="15" fillId="0" borderId="10" xfId="0" applyNumberFormat="1" applyFont="1" applyFill="1" applyBorder="1" applyAlignment="1">
      <alignment horizontal="centerContinuous"/>
    </xf>
    <xf numFmtId="193" fontId="15" fillId="0" borderId="0" xfId="0" applyNumberFormat="1" applyFont="1" applyBorder="1" applyAlignment="1">
      <alignment horizontal="centerContinuous"/>
    </xf>
    <xf numFmtId="0" fontId="15" fillId="0" borderId="10" xfId="0" applyFont="1" applyBorder="1" applyAlignment="1">
      <alignment horizontal="center"/>
    </xf>
    <xf numFmtId="193" fontId="1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93" fontId="10" fillId="0" borderId="14" xfId="0" applyNumberFormat="1" applyFont="1" applyBorder="1" applyAlignment="1">
      <alignment horizontal="center"/>
    </xf>
    <xf numFmtId="193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93" fontId="10" fillId="0" borderId="0" xfId="0" applyNumberFormat="1" applyFont="1" applyAlignment="1">
      <alignment horizontal="center"/>
    </xf>
    <xf numFmtId="193" fontId="9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/>
    </xf>
    <xf numFmtId="193" fontId="17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9" fontId="11" fillId="0" borderId="22" xfId="0" applyNumberFormat="1" applyFont="1" applyBorder="1" applyAlignment="1">
      <alignment horizontal="center"/>
    </xf>
    <xf numFmtId="9" fontId="11" fillId="0" borderId="37" xfId="0" applyNumberFormat="1" applyFont="1" applyBorder="1" applyAlignment="1">
      <alignment horizontal="center"/>
    </xf>
    <xf numFmtId="9" fontId="11" fillId="0" borderId="18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93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4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center"/>
    </xf>
    <xf numFmtId="193" fontId="14" fillId="0" borderId="0" xfId="0" applyNumberFormat="1" applyFont="1" applyFill="1" applyBorder="1" applyAlignment="1">
      <alignment/>
    </xf>
    <xf numFmtId="0" fontId="15" fillId="0" borderId="40" xfId="0" applyFont="1" applyFill="1" applyBorder="1" applyAlignment="1">
      <alignment/>
    </xf>
    <xf numFmtId="193" fontId="15" fillId="0" borderId="0" xfId="0" applyNumberFormat="1" applyFont="1" applyFill="1" applyBorder="1" applyAlignment="1">
      <alignment/>
    </xf>
    <xf numFmtId="193" fontId="15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93" fontId="1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93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193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3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93" fontId="10" fillId="0" borderId="0" xfId="0" applyNumberFormat="1" applyFont="1" applyFill="1" applyAlignment="1">
      <alignment horizontal="center"/>
    </xf>
    <xf numFmtId="193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2" fontId="10" fillId="0" borderId="11" xfId="0" applyNumberFormat="1" applyFont="1" applyBorder="1" applyAlignment="1">
      <alignment/>
    </xf>
    <xf numFmtId="198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98" fontId="9" fillId="0" borderId="11" xfId="0" applyNumberFormat="1" applyFont="1" applyBorder="1" applyAlignment="1">
      <alignment horizontal="center"/>
    </xf>
    <xf numFmtId="198" fontId="1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4.140625" style="5" customWidth="1"/>
    <col min="2" max="2" width="3.8515625" style="11" customWidth="1"/>
    <col min="3" max="3" width="12.00390625" style="5" customWidth="1"/>
    <col min="4" max="4" width="5.421875" style="39" customWidth="1"/>
    <col min="5" max="5" width="13.7109375" style="5" customWidth="1"/>
    <col min="6" max="6" width="6.57421875" style="39" customWidth="1"/>
    <col min="7" max="7" width="12.28125" style="5" customWidth="1"/>
    <col min="8" max="8" width="6.7109375" style="39" customWidth="1"/>
    <col min="9" max="9" width="10.421875" style="5" customWidth="1"/>
    <col min="10" max="10" width="6.00390625" style="39" customWidth="1"/>
    <col min="11" max="11" width="15.00390625" style="11" customWidth="1"/>
    <col min="12" max="12" width="4.140625" style="39" customWidth="1"/>
    <col min="13" max="13" width="11.140625" style="5" customWidth="1"/>
    <col min="14" max="14" width="4.140625" style="39" customWidth="1"/>
    <col min="15" max="15" width="4.57421875" style="12" customWidth="1"/>
    <col min="16" max="16" width="9.28125" style="5" customWidth="1"/>
    <col min="17" max="17" width="9.7109375" style="5" customWidth="1"/>
    <col min="18" max="18" width="7.57421875" style="5" customWidth="1"/>
    <col min="19" max="19" width="9.28125" style="5" customWidth="1"/>
    <col min="20" max="21" width="10.57421875" style="5" customWidth="1"/>
    <col min="22" max="22" width="8.28125" style="5" customWidth="1"/>
    <col min="23" max="16384" width="9.140625" style="5" customWidth="1"/>
  </cols>
  <sheetData>
    <row r="1" spans="1:15" ht="9">
      <c r="A1" s="44" t="s">
        <v>0</v>
      </c>
      <c r="B1" s="2"/>
      <c r="C1" s="3"/>
      <c r="D1" s="2"/>
      <c r="E1" s="3"/>
      <c r="F1" s="2"/>
      <c r="G1" s="3"/>
      <c r="H1" s="2"/>
      <c r="I1" s="3"/>
      <c r="J1" s="41"/>
      <c r="K1" s="4"/>
      <c r="L1" s="2"/>
      <c r="M1" s="3"/>
      <c r="N1" s="2"/>
      <c r="O1" s="3"/>
    </row>
    <row r="2" spans="1:14" ht="9">
      <c r="A2" s="36" t="s">
        <v>42</v>
      </c>
      <c r="B2" s="37" t="s">
        <v>5</v>
      </c>
      <c r="C2" s="36" t="s">
        <v>2</v>
      </c>
      <c r="D2" s="37" t="s">
        <v>28</v>
      </c>
      <c r="E2" s="36" t="s">
        <v>37</v>
      </c>
      <c r="F2" s="37" t="s">
        <v>56</v>
      </c>
      <c r="G2" s="36" t="s">
        <v>39</v>
      </c>
      <c r="H2" s="37" t="s">
        <v>3</v>
      </c>
      <c r="I2" s="36" t="s">
        <v>69</v>
      </c>
      <c r="J2" s="37" t="s">
        <v>26</v>
      </c>
      <c r="K2" s="36" t="s">
        <v>70</v>
      </c>
      <c r="L2" s="37" t="s">
        <v>32</v>
      </c>
      <c r="M2" s="6" t="s">
        <v>4</v>
      </c>
      <c r="N2" s="7" t="s">
        <v>6</v>
      </c>
    </row>
    <row r="3" spans="1:14" ht="9">
      <c r="A3" s="8" t="s">
        <v>11</v>
      </c>
      <c r="B3" s="9" t="s">
        <v>12</v>
      </c>
      <c r="C3" s="8" t="s">
        <v>11</v>
      </c>
      <c r="D3" s="9" t="s">
        <v>12</v>
      </c>
      <c r="E3" s="8" t="s">
        <v>11</v>
      </c>
      <c r="F3" s="9" t="s">
        <v>12</v>
      </c>
      <c r="G3" s="8" t="s">
        <v>11</v>
      </c>
      <c r="H3" s="9" t="s">
        <v>12</v>
      </c>
      <c r="I3" s="8" t="s">
        <v>11</v>
      </c>
      <c r="J3" s="9" t="s">
        <v>12</v>
      </c>
      <c r="K3" s="10" t="s">
        <v>11</v>
      </c>
      <c r="L3" s="9" t="s">
        <v>12</v>
      </c>
      <c r="M3" s="8" t="s">
        <v>11</v>
      </c>
      <c r="N3" s="9" t="s">
        <v>12</v>
      </c>
    </row>
    <row r="4" spans="2:14" ht="9">
      <c r="B4" s="7"/>
      <c r="D4" s="7"/>
      <c r="F4" s="7"/>
      <c r="H4" s="7"/>
      <c r="J4" s="7"/>
      <c r="L4" s="7"/>
      <c r="N4" s="7"/>
    </row>
    <row r="5" spans="2:14" ht="9">
      <c r="B5" s="7"/>
      <c r="D5" s="7"/>
      <c r="F5" s="7"/>
      <c r="H5" s="7"/>
      <c r="J5" s="7"/>
      <c r="L5" s="7"/>
      <c r="N5" s="7"/>
    </row>
    <row r="6" spans="2:14" ht="9">
      <c r="B6" s="7"/>
      <c r="D6" s="7"/>
      <c r="F6" s="7"/>
      <c r="H6" s="7"/>
      <c r="J6" s="7"/>
      <c r="L6" s="7"/>
      <c r="N6" s="7"/>
    </row>
    <row r="7" spans="2:14" ht="9">
      <c r="B7" s="7"/>
      <c r="D7" s="7"/>
      <c r="F7" s="7"/>
      <c r="H7" s="7"/>
      <c r="J7" s="7"/>
      <c r="L7" s="7"/>
      <c r="N7" s="7"/>
    </row>
    <row r="8" spans="2:14" ht="9">
      <c r="B8" s="7"/>
      <c r="D8" s="7"/>
      <c r="F8" s="7"/>
      <c r="H8" s="7"/>
      <c r="J8" s="7"/>
      <c r="L8" s="7"/>
      <c r="N8" s="7"/>
    </row>
    <row r="9" spans="2:14" ht="9">
      <c r="B9" s="7"/>
      <c r="D9" s="7"/>
      <c r="F9" s="7"/>
      <c r="H9" s="7"/>
      <c r="J9" s="7"/>
      <c r="L9" s="7"/>
      <c r="N9" s="7"/>
    </row>
    <row r="10" spans="2:14" ht="9">
      <c r="B10" s="7"/>
      <c r="D10" s="7"/>
      <c r="F10" s="7"/>
      <c r="H10" s="7"/>
      <c r="J10" s="7"/>
      <c r="L10" s="7"/>
      <c r="N10" s="7"/>
    </row>
    <row r="11" spans="2:14" ht="9">
      <c r="B11" s="7"/>
      <c r="D11" s="7"/>
      <c r="F11" s="7"/>
      <c r="H11" s="7"/>
      <c r="J11" s="40"/>
      <c r="L11" s="7"/>
      <c r="N11" s="7"/>
    </row>
    <row r="12" spans="2:14" ht="9">
      <c r="B12" s="7"/>
      <c r="D12" s="7"/>
      <c r="F12" s="7"/>
      <c r="H12" s="7"/>
      <c r="J12" s="7"/>
      <c r="L12" s="7"/>
      <c r="N12" s="7"/>
    </row>
    <row r="13" spans="2:14" ht="9">
      <c r="B13" s="7"/>
      <c r="D13" s="7"/>
      <c r="F13" s="7"/>
      <c r="H13" s="7"/>
      <c r="J13" s="7"/>
      <c r="L13" s="7"/>
      <c r="N13" s="7"/>
    </row>
    <row r="14" spans="2:14" ht="9">
      <c r="B14" s="7"/>
      <c r="D14" s="7"/>
      <c r="F14" s="7"/>
      <c r="H14" s="7"/>
      <c r="J14" s="7"/>
      <c r="L14" s="7"/>
      <c r="N14" s="7"/>
    </row>
    <row r="15" spans="2:14" ht="9">
      <c r="B15" s="7"/>
      <c r="D15" s="7"/>
      <c r="F15" s="7"/>
      <c r="H15" s="7"/>
      <c r="J15" s="7"/>
      <c r="L15" s="7"/>
      <c r="N15" s="7"/>
    </row>
    <row r="16" spans="2:14" ht="9">
      <c r="B16" s="7"/>
      <c r="D16" s="7"/>
      <c r="F16" s="7"/>
      <c r="H16" s="7"/>
      <c r="J16" s="7"/>
      <c r="L16" s="7"/>
      <c r="N16" s="7"/>
    </row>
    <row r="17" spans="2:14" ht="9">
      <c r="B17" s="7"/>
      <c r="D17" s="7"/>
      <c r="F17" s="7"/>
      <c r="H17" s="7"/>
      <c r="J17" s="7"/>
      <c r="L17" s="7"/>
      <c r="N17" s="7"/>
    </row>
    <row r="18" spans="2:14" ht="9">
      <c r="B18" s="7"/>
      <c r="D18" s="7"/>
      <c r="F18" s="7"/>
      <c r="H18" s="7"/>
      <c r="J18" s="7"/>
      <c r="L18" s="7"/>
      <c r="N18" s="7"/>
    </row>
    <row r="19" spans="2:14" ht="9">
      <c r="B19" s="7"/>
      <c r="D19" s="7"/>
      <c r="F19" s="7"/>
      <c r="H19" s="7"/>
      <c r="J19" s="7"/>
      <c r="L19" s="7"/>
      <c r="N19" s="7"/>
    </row>
    <row r="20" spans="2:14" ht="9">
      <c r="B20" s="7"/>
      <c r="D20" s="7"/>
      <c r="F20" s="7"/>
      <c r="H20" s="7"/>
      <c r="J20" s="7"/>
      <c r="L20" s="7"/>
      <c r="N20" s="7"/>
    </row>
    <row r="21" spans="2:14" ht="9">
      <c r="B21" s="7"/>
      <c r="D21" s="7"/>
      <c r="F21" s="7"/>
      <c r="H21" s="7"/>
      <c r="J21" s="7"/>
      <c r="L21" s="7"/>
      <c r="N21" s="7"/>
    </row>
    <row r="22" spans="2:14" ht="9">
      <c r="B22" s="7"/>
      <c r="D22" s="7"/>
      <c r="F22" s="7"/>
      <c r="H22" s="7"/>
      <c r="J22" s="7"/>
      <c r="L22" s="7"/>
      <c r="N22" s="7"/>
    </row>
    <row r="23" spans="2:14" ht="9">
      <c r="B23" s="7"/>
      <c r="D23" s="7"/>
      <c r="F23" s="7"/>
      <c r="H23" s="7"/>
      <c r="J23" s="7"/>
      <c r="L23" s="7"/>
      <c r="N23" s="7"/>
    </row>
    <row r="24" spans="1:15" ht="9">
      <c r="A24" s="12"/>
      <c r="B24" s="9">
        <f>SUM(B4:B23)</f>
        <v>0</v>
      </c>
      <c r="C24" s="12"/>
      <c r="D24" s="9">
        <f>SUM(D4:D23)</f>
        <v>0</v>
      </c>
      <c r="E24" s="12"/>
      <c r="F24" s="9">
        <f>SUM(F4:F23)</f>
        <v>0</v>
      </c>
      <c r="G24" s="12"/>
      <c r="H24" s="9">
        <f>SUM(H4:H23)</f>
        <v>0</v>
      </c>
      <c r="I24" s="12"/>
      <c r="J24" s="9">
        <f>SUM(J4:J23)</f>
        <v>0</v>
      </c>
      <c r="K24" s="39"/>
      <c r="L24" s="9">
        <f>SUM(L4:L23)</f>
        <v>0</v>
      </c>
      <c r="M24" s="12"/>
      <c r="N24" s="9">
        <f>SUM(N4:N23)</f>
        <v>0</v>
      </c>
      <c r="O24" s="12">
        <f>SUM(A24:N24)</f>
        <v>0</v>
      </c>
    </row>
    <row r="25" spans="2:14" ht="9">
      <c r="B25" s="7"/>
      <c r="D25" s="7"/>
      <c r="F25" s="7"/>
      <c r="H25" s="7"/>
      <c r="J25" s="7"/>
      <c r="L25" s="7"/>
      <c r="N25" s="7"/>
    </row>
    <row r="26" spans="2:15" ht="9">
      <c r="B26" s="7"/>
      <c r="D26" s="7"/>
      <c r="F26" s="7"/>
      <c r="H26" s="7"/>
      <c r="J26" s="7"/>
      <c r="L26" s="7"/>
      <c r="N26" s="7"/>
      <c r="O26" s="12">
        <f>SUM(O24+O28)</f>
        <v>0</v>
      </c>
    </row>
    <row r="27" spans="2:14" ht="9">
      <c r="B27" s="7"/>
      <c r="D27" s="7"/>
      <c r="F27" s="7"/>
      <c r="H27" s="7"/>
      <c r="J27" s="7"/>
      <c r="L27" s="7"/>
      <c r="N27" s="7"/>
    </row>
    <row r="28" spans="2:15" ht="9">
      <c r="B28" s="7"/>
      <c r="D28" s="7"/>
      <c r="F28" s="7"/>
      <c r="H28" s="7"/>
      <c r="J28" s="7" t="s">
        <v>1</v>
      </c>
      <c r="L28" s="7"/>
      <c r="N28" s="7"/>
      <c r="O28" s="12">
        <f>SUM(O29*2)</f>
        <v>0</v>
      </c>
    </row>
    <row r="29" spans="1:15" ht="9">
      <c r="A29" s="12"/>
      <c r="B29" s="9">
        <f>SUM(B25:B28)</f>
        <v>0</v>
      </c>
      <c r="C29" s="12"/>
      <c r="D29" s="9">
        <f>SUM(D25:D28)</f>
        <v>0</v>
      </c>
      <c r="E29" s="12"/>
      <c r="F29" s="9">
        <f>SUM(F25:F28)</f>
        <v>0</v>
      </c>
      <c r="G29" s="12"/>
      <c r="H29" s="9">
        <f>SUM(H25:H28)</f>
        <v>0</v>
      </c>
      <c r="I29" s="12"/>
      <c r="J29" s="9">
        <f>SUM(J25:J28)</f>
        <v>0</v>
      </c>
      <c r="K29" s="39"/>
      <c r="L29" s="9">
        <f>SUM(L25:L28)</f>
        <v>0</v>
      </c>
      <c r="M29" s="12"/>
      <c r="N29" s="9">
        <f>SUM(N25:N28)</f>
        <v>0</v>
      </c>
      <c r="O29" s="12">
        <f>SUM(A29:N29)</f>
        <v>0</v>
      </c>
    </row>
    <row r="30" spans="1:14" ht="9">
      <c r="A30" s="12"/>
      <c r="B30" s="9"/>
      <c r="C30" s="12"/>
      <c r="D30" s="9"/>
      <c r="E30" s="12"/>
      <c r="F30" s="9"/>
      <c r="G30" s="12"/>
      <c r="H30" s="9"/>
      <c r="I30" s="12"/>
      <c r="J30" s="9"/>
      <c r="K30" s="39"/>
      <c r="L30" s="9"/>
      <c r="M30" s="12"/>
      <c r="N30" s="9"/>
    </row>
    <row r="31" spans="1:15" ht="9">
      <c r="A31" s="44" t="s">
        <v>20</v>
      </c>
      <c r="B31" s="2"/>
      <c r="C31" s="3"/>
      <c r="D31" s="2"/>
      <c r="E31" s="3"/>
      <c r="F31" s="2"/>
      <c r="G31" s="3"/>
      <c r="H31" s="2"/>
      <c r="I31" s="3"/>
      <c r="J31" s="41"/>
      <c r="K31" s="4"/>
      <c r="L31" s="2"/>
      <c r="M31" s="3"/>
      <c r="N31" s="2"/>
      <c r="O31" s="3"/>
    </row>
    <row r="32" spans="1:14" ht="9">
      <c r="A32" s="36" t="str">
        <f aca="true" t="shared" si="0" ref="A32:N32">A2</f>
        <v>A</v>
      </c>
      <c r="B32" s="37" t="str">
        <f t="shared" si="0"/>
        <v>B</v>
      </c>
      <c r="C32" s="36" t="str">
        <f t="shared" si="0"/>
        <v>C</v>
      </c>
      <c r="D32" s="37" t="str">
        <f t="shared" si="0"/>
        <v>D</v>
      </c>
      <c r="E32" s="36" t="str">
        <f t="shared" si="0"/>
        <v>E</v>
      </c>
      <c r="F32" s="37" t="str">
        <f t="shared" si="0"/>
        <v>F</v>
      </c>
      <c r="G32" s="36" t="str">
        <f t="shared" si="0"/>
        <v>G</v>
      </c>
      <c r="H32" s="37" t="str">
        <f t="shared" si="0"/>
        <v>H</v>
      </c>
      <c r="I32" s="36" t="str">
        <f t="shared" si="0"/>
        <v>I</v>
      </c>
      <c r="J32" s="37" t="str">
        <f t="shared" si="0"/>
        <v>J</v>
      </c>
      <c r="K32" s="36" t="str">
        <f t="shared" si="0"/>
        <v>K</v>
      </c>
      <c r="L32" s="37" t="str">
        <f t="shared" si="0"/>
        <v>L</v>
      </c>
      <c r="M32" s="6" t="str">
        <f t="shared" si="0"/>
        <v>M</v>
      </c>
      <c r="N32" s="7" t="str">
        <f t="shared" si="0"/>
        <v>N</v>
      </c>
    </row>
    <row r="33" spans="1:14" ht="9">
      <c r="A33" s="8" t="s">
        <v>11</v>
      </c>
      <c r="B33" s="9" t="s">
        <v>12</v>
      </c>
      <c r="C33" s="8" t="s">
        <v>11</v>
      </c>
      <c r="D33" s="9" t="s">
        <v>12</v>
      </c>
      <c r="E33" s="8" t="s">
        <v>11</v>
      </c>
      <c r="F33" s="9" t="s">
        <v>12</v>
      </c>
      <c r="G33" s="8" t="s">
        <v>11</v>
      </c>
      <c r="H33" s="9" t="s">
        <v>12</v>
      </c>
      <c r="I33" s="8" t="s">
        <v>11</v>
      </c>
      <c r="J33" s="9" t="s">
        <v>12</v>
      </c>
      <c r="K33" s="10" t="s">
        <v>11</v>
      </c>
      <c r="L33" s="9" t="s">
        <v>12</v>
      </c>
      <c r="M33" s="8" t="s">
        <v>11</v>
      </c>
      <c r="N33" s="9" t="s">
        <v>12</v>
      </c>
    </row>
    <row r="34" spans="2:14" ht="9">
      <c r="B34" s="7"/>
      <c r="D34" s="7"/>
      <c r="F34" s="7"/>
      <c r="H34" s="7"/>
      <c r="J34" s="7"/>
      <c r="L34" s="7"/>
      <c r="N34" s="7"/>
    </row>
    <row r="35" spans="2:14" ht="9">
      <c r="B35" s="7"/>
      <c r="D35" s="7"/>
      <c r="F35" s="7"/>
      <c r="H35" s="7"/>
      <c r="J35" s="7"/>
      <c r="L35" s="7"/>
      <c r="N35" s="7"/>
    </row>
    <row r="36" spans="2:14" ht="9">
      <c r="B36" s="7"/>
      <c r="D36" s="7"/>
      <c r="F36" s="7"/>
      <c r="H36" s="7"/>
      <c r="J36" s="7"/>
      <c r="L36" s="7"/>
      <c r="N36" s="7"/>
    </row>
    <row r="37" spans="2:14" ht="9">
      <c r="B37" s="7"/>
      <c r="D37" s="7"/>
      <c r="F37" s="7"/>
      <c r="H37" s="7"/>
      <c r="J37" s="7"/>
      <c r="L37" s="7"/>
      <c r="N37" s="7"/>
    </row>
    <row r="38" spans="2:14" ht="9">
      <c r="B38" s="7"/>
      <c r="D38" s="7"/>
      <c r="F38" s="7"/>
      <c r="H38" s="7"/>
      <c r="J38" s="7"/>
      <c r="L38" s="7"/>
      <c r="N38" s="7"/>
    </row>
    <row r="39" spans="2:14" ht="9">
      <c r="B39" s="7"/>
      <c r="D39" s="7"/>
      <c r="F39" s="7"/>
      <c r="H39" s="7"/>
      <c r="J39" s="7"/>
      <c r="L39" s="7"/>
      <c r="N39" s="7"/>
    </row>
    <row r="40" spans="2:14" ht="9">
      <c r="B40" s="7"/>
      <c r="D40" s="7"/>
      <c r="F40" s="7"/>
      <c r="H40" s="7"/>
      <c r="J40" s="7"/>
      <c r="L40" s="7"/>
      <c r="N40" s="7"/>
    </row>
    <row r="41" spans="2:14" ht="9">
      <c r="B41" s="7"/>
      <c r="D41" s="7"/>
      <c r="F41" s="7"/>
      <c r="H41" s="7"/>
      <c r="J41" s="40"/>
      <c r="L41" s="7"/>
      <c r="N41" s="7"/>
    </row>
    <row r="42" spans="2:14" ht="9">
      <c r="B42" s="7"/>
      <c r="D42" s="7"/>
      <c r="F42" s="7"/>
      <c r="H42" s="7"/>
      <c r="J42" s="7"/>
      <c r="L42" s="7"/>
      <c r="N42" s="7"/>
    </row>
    <row r="43" spans="2:14" ht="9">
      <c r="B43" s="7"/>
      <c r="D43" s="7"/>
      <c r="F43" s="7"/>
      <c r="H43" s="7"/>
      <c r="J43" s="7"/>
      <c r="L43" s="7"/>
      <c r="N43" s="7"/>
    </row>
    <row r="44" spans="2:14" ht="9">
      <c r="B44" s="7"/>
      <c r="D44" s="7"/>
      <c r="F44" s="7"/>
      <c r="H44" s="7"/>
      <c r="J44" s="7"/>
      <c r="L44" s="7"/>
      <c r="N44" s="7"/>
    </row>
    <row r="45" spans="2:14" ht="9">
      <c r="B45" s="7"/>
      <c r="D45" s="7"/>
      <c r="F45" s="7"/>
      <c r="H45" s="7"/>
      <c r="J45" s="7"/>
      <c r="L45" s="7"/>
      <c r="N45" s="7"/>
    </row>
    <row r="46" spans="2:14" ht="9">
      <c r="B46" s="7"/>
      <c r="D46" s="7"/>
      <c r="F46" s="7"/>
      <c r="H46" s="7"/>
      <c r="J46" s="7"/>
      <c r="L46" s="7"/>
      <c r="N46" s="7"/>
    </row>
    <row r="47" spans="2:14" ht="9">
      <c r="B47" s="7"/>
      <c r="D47" s="7"/>
      <c r="F47" s="7"/>
      <c r="H47" s="7"/>
      <c r="J47" s="7"/>
      <c r="L47" s="7"/>
      <c r="N47" s="7"/>
    </row>
    <row r="48" spans="2:14" ht="9">
      <c r="B48" s="7"/>
      <c r="D48" s="7"/>
      <c r="F48" s="7"/>
      <c r="H48" s="7"/>
      <c r="J48" s="7"/>
      <c r="L48" s="7"/>
      <c r="N48" s="7"/>
    </row>
    <row r="49" spans="2:14" ht="9">
      <c r="B49" s="7"/>
      <c r="D49" s="7"/>
      <c r="F49" s="7"/>
      <c r="H49" s="7"/>
      <c r="J49" s="7"/>
      <c r="L49" s="7"/>
      <c r="N49" s="7"/>
    </row>
    <row r="50" spans="2:14" ht="9">
      <c r="B50" s="7"/>
      <c r="D50" s="7"/>
      <c r="F50" s="7"/>
      <c r="H50" s="7"/>
      <c r="J50" s="7"/>
      <c r="L50" s="7"/>
      <c r="N50" s="7"/>
    </row>
    <row r="51" spans="2:14" ht="9">
      <c r="B51" s="7"/>
      <c r="D51" s="7"/>
      <c r="F51" s="7"/>
      <c r="H51" s="7"/>
      <c r="J51" s="7"/>
      <c r="L51" s="7"/>
      <c r="N51" s="7"/>
    </row>
    <row r="52" spans="2:14" ht="9">
      <c r="B52" s="7"/>
      <c r="D52" s="7"/>
      <c r="F52" s="7"/>
      <c r="H52" s="7"/>
      <c r="J52" s="7"/>
      <c r="L52" s="7"/>
      <c r="N52" s="7"/>
    </row>
    <row r="53" spans="2:14" ht="9">
      <c r="B53" s="7"/>
      <c r="D53" s="7"/>
      <c r="F53" s="7"/>
      <c r="H53" s="7"/>
      <c r="J53" s="7"/>
      <c r="L53" s="7"/>
      <c r="N53" s="7"/>
    </row>
    <row r="54" spans="1:15" ht="9">
      <c r="A54" s="12"/>
      <c r="B54" s="9">
        <f>SUM(B34:B53)</f>
        <v>0</v>
      </c>
      <c r="C54" s="12"/>
      <c r="D54" s="9">
        <f>SUM(D34:D53)</f>
        <v>0</v>
      </c>
      <c r="E54" s="12"/>
      <c r="F54" s="9">
        <f>SUM(F34:F53)</f>
        <v>0</v>
      </c>
      <c r="G54" s="12"/>
      <c r="H54" s="9">
        <f>SUM(H34:H53)</f>
        <v>0</v>
      </c>
      <c r="I54" s="12"/>
      <c r="J54" s="9">
        <f>SUM(J34:J53)</f>
        <v>0</v>
      </c>
      <c r="K54" s="39"/>
      <c r="L54" s="9">
        <f>SUM(L34:L53)</f>
        <v>0</v>
      </c>
      <c r="M54" s="12"/>
      <c r="N54" s="9">
        <f>SUM(N34:N53)</f>
        <v>0</v>
      </c>
      <c r="O54" s="12">
        <f>SUM(A54:N54)</f>
        <v>0</v>
      </c>
    </row>
    <row r="55" spans="2:14" ht="9">
      <c r="B55" s="7"/>
      <c r="D55" s="7"/>
      <c r="F55" s="7"/>
      <c r="H55" s="7"/>
      <c r="J55" s="7"/>
      <c r="L55" s="7"/>
      <c r="N55" s="7"/>
    </row>
    <row r="56" spans="2:15" ht="9">
      <c r="B56" s="7"/>
      <c r="D56" s="7"/>
      <c r="F56" s="7"/>
      <c r="H56" s="7"/>
      <c r="J56" s="7"/>
      <c r="L56" s="7"/>
      <c r="N56" s="7"/>
      <c r="O56" s="12">
        <f>SUM(O54+O58)</f>
        <v>0</v>
      </c>
    </row>
    <row r="57" spans="2:14" ht="9">
      <c r="B57" s="7"/>
      <c r="D57" s="7"/>
      <c r="F57" s="7"/>
      <c r="H57" s="7"/>
      <c r="J57" s="7"/>
      <c r="L57" s="7"/>
      <c r="N57" s="7"/>
    </row>
    <row r="58" spans="2:15" ht="9">
      <c r="B58" s="7"/>
      <c r="D58" s="7"/>
      <c r="F58" s="7"/>
      <c r="H58" s="7"/>
      <c r="J58" s="7" t="s">
        <v>1</v>
      </c>
      <c r="L58" s="7"/>
      <c r="N58" s="7"/>
      <c r="O58" s="12">
        <f>SUM(O59*2)</f>
        <v>0</v>
      </c>
    </row>
    <row r="59" spans="1:15" ht="9">
      <c r="A59" s="12"/>
      <c r="B59" s="9">
        <f>SUM(B55:B58)</f>
        <v>0</v>
      </c>
      <c r="C59" s="12"/>
      <c r="D59" s="9">
        <f>SUM(D55:D58)</f>
        <v>0</v>
      </c>
      <c r="E59" s="12"/>
      <c r="F59" s="9">
        <f>SUM(F55:F58)</f>
        <v>0</v>
      </c>
      <c r="G59" s="12"/>
      <c r="H59" s="9">
        <f>SUM(H55:H58)</f>
        <v>0</v>
      </c>
      <c r="I59" s="12"/>
      <c r="J59" s="9">
        <f>SUM(J55:J58)</f>
        <v>0</v>
      </c>
      <c r="K59" s="39"/>
      <c r="L59" s="9">
        <f>SUM(L55:L58)</f>
        <v>0</v>
      </c>
      <c r="M59" s="12"/>
      <c r="N59" s="9">
        <f>SUM(N55:N58)</f>
        <v>0</v>
      </c>
      <c r="O59" s="12">
        <f>SUM(A59:N59)</f>
        <v>0</v>
      </c>
    </row>
    <row r="60" spans="1:14" ht="9">
      <c r="A60" s="12"/>
      <c r="B60" s="9"/>
      <c r="C60" s="12"/>
      <c r="D60" s="9"/>
      <c r="E60" s="12"/>
      <c r="F60" s="9"/>
      <c r="G60" s="12"/>
      <c r="H60" s="9"/>
      <c r="I60" s="12"/>
      <c r="J60" s="9"/>
      <c r="K60" s="39"/>
      <c r="L60" s="9"/>
      <c r="M60" s="12"/>
      <c r="N60" s="9"/>
    </row>
    <row r="61" spans="1:14" ht="9">
      <c r="A61" s="12"/>
      <c r="B61" s="9"/>
      <c r="C61" s="12"/>
      <c r="D61" s="9"/>
      <c r="E61" s="12"/>
      <c r="F61" s="9"/>
      <c r="G61" s="12"/>
      <c r="H61" s="9"/>
      <c r="I61" s="12"/>
      <c r="J61" s="9"/>
      <c r="K61" s="39"/>
      <c r="L61" s="9"/>
      <c r="M61" s="12"/>
      <c r="N61" s="9"/>
    </row>
    <row r="62" spans="1:15" ht="9">
      <c r="A62" s="1" t="s">
        <v>135</v>
      </c>
      <c r="B62" s="2"/>
      <c r="C62" s="3"/>
      <c r="D62" s="2"/>
      <c r="E62" s="3"/>
      <c r="F62" s="2"/>
      <c r="G62" s="3"/>
      <c r="H62" s="2"/>
      <c r="I62" s="3"/>
      <c r="J62" s="41"/>
      <c r="K62" s="4"/>
      <c r="L62" s="2"/>
      <c r="M62" s="3"/>
      <c r="N62" s="2"/>
      <c r="O62" s="3"/>
    </row>
    <row r="63" spans="1:14" ht="9">
      <c r="A63" s="36" t="str">
        <f aca="true" t="shared" si="1" ref="A63:L63">A2</f>
        <v>A</v>
      </c>
      <c r="B63" s="37" t="str">
        <f t="shared" si="1"/>
        <v>B</v>
      </c>
      <c r="C63" s="36" t="str">
        <f t="shared" si="1"/>
        <v>C</v>
      </c>
      <c r="D63" s="37" t="str">
        <f t="shared" si="1"/>
        <v>D</v>
      </c>
      <c r="E63" s="36" t="str">
        <f t="shared" si="1"/>
        <v>E</v>
      </c>
      <c r="F63" s="37" t="str">
        <f t="shared" si="1"/>
        <v>F</v>
      </c>
      <c r="G63" s="36" t="str">
        <f t="shared" si="1"/>
        <v>G</v>
      </c>
      <c r="H63" s="37" t="str">
        <f t="shared" si="1"/>
        <v>H</v>
      </c>
      <c r="I63" s="36" t="str">
        <f t="shared" si="1"/>
        <v>I</v>
      </c>
      <c r="J63" s="37" t="str">
        <f t="shared" si="1"/>
        <v>J</v>
      </c>
      <c r="K63" s="36" t="str">
        <f t="shared" si="1"/>
        <v>K</v>
      </c>
      <c r="L63" s="37" t="str">
        <f t="shared" si="1"/>
        <v>L</v>
      </c>
      <c r="M63" s="6"/>
      <c r="N63" s="7"/>
    </row>
    <row r="64" spans="1:14" ht="9">
      <c r="A64" s="8" t="s">
        <v>11</v>
      </c>
      <c r="B64" s="9" t="s">
        <v>12</v>
      </c>
      <c r="C64" s="8" t="s">
        <v>11</v>
      </c>
      <c r="D64" s="9" t="s">
        <v>12</v>
      </c>
      <c r="E64" s="8" t="s">
        <v>11</v>
      </c>
      <c r="F64" s="9" t="s">
        <v>12</v>
      </c>
      <c r="G64" s="8" t="s">
        <v>11</v>
      </c>
      <c r="H64" s="9" t="s">
        <v>12</v>
      </c>
      <c r="I64" s="8" t="s">
        <v>11</v>
      </c>
      <c r="J64" s="9" t="s">
        <v>12</v>
      </c>
      <c r="K64" s="10" t="s">
        <v>11</v>
      </c>
      <c r="L64" s="9" t="s">
        <v>12</v>
      </c>
      <c r="M64" s="8" t="s">
        <v>11</v>
      </c>
      <c r="N64" s="9" t="s">
        <v>12</v>
      </c>
    </row>
    <row r="65" spans="2:14" ht="9">
      <c r="B65" s="7"/>
      <c r="D65" s="7"/>
      <c r="F65" s="7"/>
      <c r="H65" s="7"/>
      <c r="J65" s="7"/>
      <c r="L65" s="7"/>
      <c r="N65" s="7"/>
    </row>
    <row r="66" spans="2:14" ht="9">
      <c r="B66" s="7"/>
      <c r="D66" s="7"/>
      <c r="F66" s="7"/>
      <c r="H66" s="7"/>
      <c r="J66" s="7"/>
      <c r="L66" s="7"/>
      <c r="N66" s="7"/>
    </row>
    <row r="67" spans="2:14" ht="9">
      <c r="B67" s="7"/>
      <c r="D67" s="7"/>
      <c r="F67" s="7"/>
      <c r="H67" s="7"/>
      <c r="J67" s="7"/>
      <c r="L67" s="7"/>
      <c r="N67" s="7"/>
    </row>
    <row r="68" spans="2:14" ht="9">
      <c r="B68" s="7"/>
      <c r="D68" s="7"/>
      <c r="F68" s="7"/>
      <c r="H68" s="7"/>
      <c r="J68" s="7"/>
      <c r="L68" s="7"/>
      <c r="N68" s="7"/>
    </row>
    <row r="69" spans="2:14" ht="9">
      <c r="B69" s="7"/>
      <c r="D69" s="7"/>
      <c r="F69" s="7"/>
      <c r="H69" s="7"/>
      <c r="J69" s="7"/>
      <c r="L69" s="7"/>
      <c r="N69" s="7"/>
    </row>
    <row r="70" spans="2:14" ht="9">
      <c r="B70" s="7"/>
      <c r="D70" s="7"/>
      <c r="F70" s="7"/>
      <c r="H70" s="7"/>
      <c r="J70" s="7"/>
      <c r="L70" s="7"/>
      <c r="N70" s="7"/>
    </row>
    <row r="71" spans="2:14" ht="9">
      <c r="B71" s="7"/>
      <c r="D71" s="7"/>
      <c r="F71" s="7"/>
      <c r="H71" s="7"/>
      <c r="J71" s="7"/>
      <c r="L71" s="7"/>
      <c r="N71" s="7"/>
    </row>
    <row r="72" spans="2:14" ht="9">
      <c r="B72" s="7"/>
      <c r="D72" s="7"/>
      <c r="F72" s="7"/>
      <c r="H72" s="7"/>
      <c r="J72" s="40"/>
      <c r="L72" s="7"/>
      <c r="N72" s="7"/>
    </row>
    <row r="73" spans="2:14" ht="9">
      <c r="B73" s="7"/>
      <c r="D73" s="7"/>
      <c r="F73" s="7"/>
      <c r="H73" s="7"/>
      <c r="J73" s="7"/>
      <c r="L73" s="7"/>
      <c r="N73" s="7"/>
    </row>
    <row r="74" spans="2:14" ht="9">
      <c r="B74" s="7"/>
      <c r="D74" s="7"/>
      <c r="F74" s="7"/>
      <c r="H74" s="7"/>
      <c r="J74" s="7"/>
      <c r="L74" s="7"/>
      <c r="N74" s="7"/>
    </row>
    <row r="75" spans="2:14" ht="9">
      <c r="B75" s="7"/>
      <c r="D75" s="7"/>
      <c r="F75" s="7"/>
      <c r="H75" s="7"/>
      <c r="J75" s="7"/>
      <c r="L75" s="7"/>
      <c r="N75" s="7"/>
    </row>
    <row r="76" spans="1:15" ht="9">
      <c r="A76" s="12"/>
      <c r="B76" s="9">
        <f>SUM(B65:B75)</f>
        <v>0</v>
      </c>
      <c r="C76" s="12"/>
      <c r="D76" s="9">
        <f>SUM(D65:D75)</f>
        <v>0</v>
      </c>
      <c r="E76" s="12"/>
      <c r="F76" s="9">
        <f>SUM(F65:F75)</f>
        <v>0</v>
      </c>
      <c r="G76" s="12"/>
      <c r="H76" s="9">
        <f>SUM(H65:H75)</f>
        <v>0</v>
      </c>
      <c r="I76" s="12"/>
      <c r="J76" s="9">
        <f>SUM(J65:J75)</f>
        <v>0</v>
      </c>
      <c r="K76" s="39"/>
      <c r="L76" s="9">
        <f>SUM(L65:L75)</f>
        <v>0</v>
      </c>
      <c r="M76" s="12"/>
      <c r="N76" s="9">
        <f>SUM(N65:N75)</f>
        <v>0</v>
      </c>
      <c r="O76" s="12">
        <f>SUM(A76:N76)</f>
        <v>0</v>
      </c>
    </row>
    <row r="77" spans="2:14" ht="9">
      <c r="B77" s="7"/>
      <c r="D77" s="7"/>
      <c r="F77" s="7"/>
      <c r="H77" s="7"/>
      <c r="J77" s="7"/>
      <c r="L77" s="7"/>
      <c r="N77" s="7"/>
    </row>
    <row r="78" spans="2:15" ht="9">
      <c r="B78" s="7"/>
      <c r="D78" s="7"/>
      <c r="F78" s="7"/>
      <c r="H78" s="7"/>
      <c r="J78" s="7"/>
      <c r="L78" s="7"/>
      <c r="N78" s="7"/>
      <c r="O78" s="12">
        <f>SUM(O76+O84)</f>
        <v>0</v>
      </c>
    </row>
    <row r="79" spans="2:14" ht="9">
      <c r="B79" s="7"/>
      <c r="D79" s="7"/>
      <c r="F79" s="7"/>
      <c r="H79" s="7"/>
      <c r="J79" s="7"/>
      <c r="L79" s="7"/>
      <c r="N79" s="7"/>
    </row>
    <row r="80" spans="2:14" ht="9">
      <c r="B80" s="7"/>
      <c r="D80" s="7"/>
      <c r="F80" s="7"/>
      <c r="H80" s="7"/>
      <c r="J80" s="7"/>
      <c r="L80" s="7"/>
      <c r="N80" s="7"/>
    </row>
    <row r="81" spans="2:14" ht="9">
      <c r="B81" s="7"/>
      <c r="D81" s="7"/>
      <c r="F81" s="7"/>
      <c r="H81" s="7"/>
      <c r="J81" s="7"/>
      <c r="L81" s="7"/>
      <c r="N81" s="7"/>
    </row>
    <row r="82" spans="2:14" ht="9">
      <c r="B82" s="7"/>
      <c r="D82" s="7"/>
      <c r="F82" s="7"/>
      <c r="H82" s="7"/>
      <c r="J82" s="7"/>
      <c r="L82" s="7"/>
      <c r="N82" s="7"/>
    </row>
    <row r="83" spans="2:14" ht="9">
      <c r="B83" s="7"/>
      <c r="D83" s="7"/>
      <c r="F83" s="7"/>
      <c r="H83" s="7"/>
      <c r="J83" s="7"/>
      <c r="L83" s="7"/>
      <c r="N83" s="7"/>
    </row>
    <row r="84" spans="2:15" ht="9">
      <c r="B84" s="7"/>
      <c r="D84" s="7"/>
      <c r="F84" s="7"/>
      <c r="H84" s="7"/>
      <c r="J84" s="7"/>
      <c r="L84" s="7"/>
      <c r="N84" s="7"/>
      <c r="O84" s="12">
        <f>SUM(O85*2)</f>
        <v>0</v>
      </c>
    </row>
    <row r="85" spans="1:15" ht="9">
      <c r="A85" s="12"/>
      <c r="B85" s="9">
        <f>SUM(B77:B84)</f>
        <v>0</v>
      </c>
      <c r="C85" s="12"/>
      <c r="D85" s="9">
        <f>SUM(D77:D84)</f>
        <v>0</v>
      </c>
      <c r="E85" s="12"/>
      <c r="F85" s="9">
        <f>SUM(F77:F84)</f>
        <v>0</v>
      </c>
      <c r="G85" s="12"/>
      <c r="H85" s="9">
        <f>SUM(H77:H84)</f>
        <v>0</v>
      </c>
      <c r="I85" s="12"/>
      <c r="J85" s="9">
        <f>SUM(J77:J84)</f>
        <v>0</v>
      </c>
      <c r="K85" s="39"/>
      <c r="L85" s="9">
        <f>SUM(L77:L84)</f>
        <v>0</v>
      </c>
      <c r="M85" s="12"/>
      <c r="N85" s="9">
        <f>SUM(N77:N84)</f>
        <v>0</v>
      </c>
      <c r="O85" s="12">
        <f>SUM(A85:N85)</f>
        <v>0</v>
      </c>
    </row>
    <row r="86" spans="1:14" ht="9">
      <c r="A86" s="12"/>
      <c r="B86" s="43"/>
      <c r="C86" s="12"/>
      <c r="D86" s="43"/>
      <c r="E86" s="12"/>
      <c r="F86" s="43"/>
      <c r="G86" s="12"/>
      <c r="H86" s="43"/>
      <c r="I86" s="12"/>
      <c r="J86" s="43"/>
      <c r="K86" s="39"/>
      <c r="L86" s="43"/>
      <c r="M86" s="12"/>
      <c r="N86" s="43"/>
    </row>
    <row r="87" spans="1:14" ht="9">
      <c r="A87" s="12"/>
      <c r="B87" s="43"/>
      <c r="C87" s="12"/>
      <c r="D87" s="43"/>
      <c r="E87" s="12"/>
      <c r="F87" s="43"/>
      <c r="G87" s="12"/>
      <c r="H87" s="43"/>
      <c r="I87" s="12"/>
      <c r="J87" s="43"/>
      <c r="K87" s="39"/>
      <c r="L87" s="43"/>
      <c r="M87" s="12"/>
      <c r="N87" s="43"/>
    </row>
    <row r="88" spans="1:14" ht="9">
      <c r="A88" s="12"/>
      <c r="B88" s="43"/>
      <c r="C88" s="12"/>
      <c r="D88" s="43"/>
      <c r="E88" s="12"/>
      <c r="F88" s="43"/>
      <c r="G88" s="12"/>
      <c r="H88" s="43"/>
      <c r="I88" s="12"/>
      <c r="J88" s="43"/>
      <c r="K88" s="39"/>
      <c r="L88" s="43"/>
      <c r="M88" s="12"/>
      <c r="N88" s="43"/>
    </row>
    <row r="89" spans="1:14" ht="9">
      <c r="A89" s="12"/>
      <c r="B89" s="43"/>
      <c r="C89" s="12"/>
      <c r="D89" s="43"/>
      <c r="E89" s="12"/>
      <c r="F89" s="43"/>
      <c r="G89" s="12"/>
      <c r="H89" s="43"/>
      <c r="I89" s="12"/>
      <c r="J89" s="43"/>
      <c r="K89" s="39"/>
      <c r="L89" s="43"/>
      <c r="M89" s="12"/>
      <c r="N89" s="43"/>
    </row>
    <row r="90" spans="1:14" ht="9">
      <c r="A90" s="12"/>
      <c r="B90" s="43"/>
      <c r="C90" s="12"/>
      <c r="D90" s="43"/>
      <c r="E90" s="12"/>
      <c r="F90" s="43"/>
      <c r="G90" s="12"/>
      <c r="H90" s="43"/>
      <c r="I90" s="12"/>
      <c r="J90" s="43"/>
      <c r="K90" s="39"/>
      <c r="L90" s="43"/>
      <c r="M90" s="12"/>
      <c r="N90" s="43"/>
    </row>
    <row r="91" spans="1:14" ht="9">
      <c r="A91" s="12"/>
      <c r="B91" s="43"/>
      <c r="C91" s="12"/>
      <c r="D91" s="43"/>
      <c r="E91" s="12"/>
      <c r="F91" s="43"/>
      <c r="G91" s="12"/>
      <c r="H91" s="43"/>
      <c r="I91" s="12"/>
      <c r="J91" s="43"/>
      <c r="K91" s="39"/>
      <c r="L91" s="43"/>
      <c r="M91" s="12"/>
      <c r="N91" s="43"/>
    </row>
    <row r="93" spans="1:11" ht="12.75">
      <c r="A93" s="13" t="s">
        <v>1</v>
      </c>
      <c r="B93" s="13"/>
      <c r="C93" s="14"/>
      <c r="D93" s="15" t="s">
        <v>0</v>
      </c>
      <c r="E93" s="16"/>
      <c r="F93" s="16"/>
      <c r="G93" s="16"/>
      <c r="H93" s="16"/>
      <c r="I93" s="17"/>
      <c r="J93" s="17"/>
      <c r="K93" s="18"/>
    </row>
    <row r="94" spans="1:11" ht="12.75">
      <c r="A94" s="19" t="s">
        <v>7</v>
      </c>
      <c r="B94" s="19"/>
      <c r="C94" s="19" t="s">
        <v>7</v>
      </c>
      <c r="D94" s="19" t="s">
        <v>8</v>
      </c>
      <c r="E94" s="19" t="s">
        <v>9</v>
      </c>
      <c r="F94" s="19" t="s">
        <v>8</v>
      </c>
      <c r="G94" s="19" t="s">
        <v>8</v>
      </c>
      <c r="H94" s="19" t="s">
        <v>9</v>
      </c>
      <c r="I94" s="20" t="s">
        <v>10</v>
      </c>
      <c r="J94" s="20" t="s">
        <v>10</v>
      </c>
      <c r="K94" s="18"/>
    </row>
    <row r="95" spans="1:11" ht="12.75">
      <c r="A95" s="19" t="s">
        <v>13</v>
      </c>
      <c r="B95" s="19" t="s">
        <v>14</v>
      </c>
      <c r="C95" s="19" t="s">
        <v>15</v>
      </c>
      <c r="D95" s="19" t="s">
        <v>16</v>
      </c>
      <c r="E95" s="19" t="s">
        <v>16</v>
      </c>
      <c r="F95" s="19" t="s">
        <v>17</v>
      </c>
      <c r="G95" s="19" t="s">
        <v>18</v>
      </c>
      <c r="H95" s="19" t="s">
        <v>18</v>
      </c>
      <c r="I95" s="20" t="s">
        <v>16</v>
      </c>
      <c r="J95" s="20" t="s">
        <v>17</v>
      </c>
      <c r="K95" s="18"/>
    </row>
    <row r="96" spans="1:11" ht="12.75">
      <c r="A96" s="21" t="str">
        <f>A2</f>
        <v>A</v>
      </c>
      <c r="B96" s="22" t="str">
        <f>B2</f>
        <v>B</v>
      </c>
      <c r="C96" s="23"/>
      <c r="D96" s="24">
        <f>SUM(B29)</f>
        <v>0</v>
      </c>
      <c r="E96" s="24">
        <f>SUM(D96*2)</f>
        <v>0</v>
      </c>
      <c r="F96" s="24">
        <f>SUM(B24)</f>
        <v>0</v>
      </c>
      <c r="G96" s="24">
        <f>SUM(F96+D96)</f>
        <v>0</v>
      </c>
      <c r="H96" s="24">
        <f>SUM(E96+F96)</f>
        <v>0</v>
      </c>
      <c r="I96" s="25">
        <f>COUNTA(A25:A28)</f>
        <v>0</v>
      </c>
      <c r="J96" s="25">
        <f>COUNTA(A4:A23)</f>
        <v>0</v>
      </c>
      <c r="K96" s="18"/>
    </row>
    <row r="97" spans="1:11" ht="12.75">
      <c r="A97" s="21" t="str">
        <f>C2</f>
        <v>C</v>
      </c>
      <c r="B97" s="22" t="str">
        <f>D2</f>
        <v>D</v>
      </c>
      <c r="C97" s="23"/>
      <c r="D97" s="24">
        <f>SUM(D29)</f>
        <v>0</v>
      </c>
      <c r="E97" s="24">
        <f aca="true" t="shared" si="2" ref="E97:E102">SUM(D97*2)</f>
        <v>0</v>
      </c>
      <c r="F97" s="24">
        <f>SUM(D24)</f>
        <v>0</v>
      </c>
      <c r="G97" s="24">
        <f aca="true" t="shared" si="3" ref="G97:G102">SUM(F97+D97)</f>
        <v>0</v>
      </c>
      <c r="H97" s="24">
        <f aca="true" t="shared" si="4" ref="H97:H102">SUM(E97+F97)</f>
        <v>0</v>
      </c>
      <c r="I97" s="25">
        <f>COUNTA(C25:C28)</f>
        <v>0</v>
      </c>
      <c r="J97" s="25">
        <f>COUNTA(C4:C23)</f>
        <v>0</v>
      </c>
      <c r="K97" s="18"/>
    </row>
    <row r="98" spans="1:11" ht="12.75">
      <c r="A98" s="21" t="str">
        <f>E2</f>
        <v>E</v>
      </c>
      <c r="B98" s="22" t="str">
        <f>F2</f>
        <v>F</v>
      </c>
      <c r="C98" s="23"/>
      <c r="D98" s="24">
        <f>SUM(F29)</f>
        <v>0</v>
      </c>
      <c r="E98" s="24">
        <f t="shared" si="2"/>
        <v>0</v>
      </c>
      <c r="F98" s="24">
        <f>SUM(F24)</f>
        <v>0</v>
      </c>
      <c r="G98" s="24">
        <f t="shared" si="3"/>
        <v>0</v>
      </c>
      <c r="H98" s="24">
        <f t="shared" si="4"/>
        <v>0</v>
      </c>
      <c r="I98" s="25">
        <f>COUNTA(E25:E28)</f>
        <v>0</v>
      </c>
      <c r="J98" s="25">
        <f>COUNTA(E4:E23)</f>
        <v>0</v>
      </c>
      <c r="K98" s="18"/>
    </row>
    <row r="99" spans="1:11" ht="12.75">
      <c r="A99" s="21" t="str">
        <f>G2</f>
        <v>G</v>
      </c>
      <c r="B99" s="22" t="str">
        <f>H2</f>
        <v>H</v>
      </c>
      <c r="C99" s="23"/>
      <c r="D99" s="24">
        <f>SUM(H29)</f>
        <v>0</v>
      </c>
      <c r="E99" s="24">
        <f t="shared" si="2"/>
        <v>0</v>
      </c>
      <c r="F99" s="24">
        <f>SUM(H24)</f>
        <v>0</v>
      </c>
      <c r="G99" s="24">
        <f t="shared" si="3"/>
        <v>0</v>
      </c>
      <c r="H99" s="24">
        <f t="shared" si="4"/>
        <v>0</v>
      </c>
      <c r="I99" s="25">
        <f>COUNTA(G25:G28)</f>
        <v>0</v>
      </c>
      <c r="J99" s="25">
        <f>COUNTA(G4:G23)</f>
        <v>0</v>
      </c>
      <c r="K99" s="18"/>
    </row>
    <row r="100" spans="1:11" ht="12.75">
      <c r="A100" s="21" t="str">
        <f>I2</f>
        <v>I</v>
      </c>
      <c r="B100" s="22" t="str">
        <f>J2</f>
        <v>J</v>
      </c>
      <c r="C100" s="23"/>
      <c r="D100" s="24">
        <f>SUM(J29)</f>
        <v>0</v>
      </c>
      <c r="E100" s="24">
        <f t="shared" si="2"/>
        <v>0</v>
      </c>
      <c r="F100" s="24">
        <f>SUM(J24)</f>
        <v>0</v>
      </c>
      <c r="G100" s="24">
        <f t="shared" si="3"/>
        <v>0</v>
      </c>
      <c r="H100" s="24">
        <f t="shared" si="4"/>
        <v>0</v>
      </c>
      <c r="I100" s="25">
        <f>COUNTA(I25:I28)</f>
        <v>0</v>
      </c>
      <c r="J100" s="25">
        <f>COUNTA(I4:I23)</f>
        <v>0</v>
      </c>
      <c r="K100" s="18"/>
    </row>
    <row r="101" spans="1:11" ht="12.75">
      <c r="A101" s="21" t="str">
        <f>K2</f>
        <v>K</v>
      </c>
      <c r="B101" s="22" t="str">
        <f>L2</f>
        <v>L</v>
      </c>
      <c r="C101" s="23"/>
      <c r="D101" s="24">
        <f>SUM(L29)</f>
        <v>0</v>
      </c>
      <c r="E101" s="24">
        <f t="shared" si="2"/>
        <v>0</v>
      </c>
      <c r="F101" s="24">
        <f>SUM(L24)</f>
        <v>0</v>
      </c>
      <c r="G101" s="24">
        <f t="shared" si="3"/>
        <v>0</v>
      </c>
      <c r="H101" s="24">
        <f t="shared" si="4"/>
        <v>0</v>
      </c>
      <c r="I101" s="25">
        <f>COUNTA(K25:K28)</f>
        <v>0</v>
      </c>
      <c r="J101" s="25">
        <f>COUNTA(K4:K23)</f>
        <v>0</v>
      </c>
      <c r="K101" s="18"/>
    </row>
    <row r="102" spans="1:11" ht="13.5" thickBot="1">
      <c r="A102" s="21" t="str">
        <f>M2</f>
        <v>M</v>
      </c>
      <c r="B102" s="24" t="str">
        <f>N2</f>
        <v>N</v>
      </c>
      <c r="C102" s="23"/>
      <c r="D102" s="24"/>
      <c r="E102" s="24">
        <f t="shared" si="2"/>
        <v>0</v>
      </c>
      <c r="F102" s="24"/>
      <c r="G102" s="24">
        <f t="shared" si="3"/>
        <v>0</v>
      </c>
      <c r="H102" s="24">
        <f t="shared" si="4"/>
        <v>0</v>
      </c>
      <c r="I102" s="25">
        <f>COUNTA(M25:M28)</f>
        <v>0</v>
      </c>
      <c r="J102" s="25">
        <f>COUNTA(M4:M23)</f>
        <v>0</v>
      </c>
      <c r="K102" s="18"/>
    </row>
    <row r="103" spans="1:11" ht="14.25" thickBot="1" thickTop="1">
      <c r="A103" s="26" t="s">
        <v>19</v>
      </c>
      <c r="B103" s="27"/>
      <c r="C103" s="28"/>
      <c r="D103" s="29">
        <f aca="true" t="shared" si="5" ref="D103:J103">SUM(D96:D102)</f>
        <v>0</v>
      </c>
      <c r="E103" s="29">
        <f t="shared" si="5"/>
        <v>0</v>
      </c>
      <c r="F103" s="29">
        <f t="shared" si="5"/>
        <v>0</v>
      </c>
      <c r="G103" s="29">
        <f t="shared" si="5"/>
        <v>0</v>
      </c>
      <c r="H103" s="29">
        <f t="shared" si="5"/>
        <v>0</v>
      </c>
      <c r="I103" s="25">
        <f t="shared" si="5"/>
        <v>0</v>
      </c>
      <c r="J103" s="25">
        <f t="shared" si="5"/>
        <v>0</v>
      </c>
      <c r="K103" s="18"/>
    </row>
    <row r="104" spans="1:11" ht="13.5" thickTop="1">
      <c r="A104" s="30"/>
      <c r="B104" s="30"/>
      <c r="C104" s="30"/>
      <c r="D104" s="42"/>
      <c r="E104" s="42"/>
      <c r="F104" s="42"/>
      <c r="G104" s="42"/>
      <c r="H104" s="42"/>
      <c r="I104" s="32"/>
      <c r="J104" s="32"/>
      <c r="K104" s="18"/>
    </row>
    <row r="105" spans="1:11" ht="12.75">
      <c r="A105" s="13" t="s">
        <v>1</v>
      </c>
      <c r="B105" s="13"/>
      <c r="C105" s="14"/>
      <c r="D105" s="15" t="s">
        <v>20</v>
      </c>
      <c r="E105" s="16"/>
      <c r="F105" s="16"/>
      <c r="G105" s="16"/>
      <c r="H105" s="16"/>
      <c r="I105" s="17"/>
      <c r="J105" s="17"/>
      <c r="K105" s="18"/>
    </row>
    <row r="106" spans="1:11" ht="12.75">
      <c r="A106" s="19" t="s">
        <v>7</v>
      </c>
      <c r="B106" s="19"/>
      <c r="C106" s="19" t="s">
        <v>7</v>
      </c>
      <c r="D106" s="19" t="s">
        <v>8</v>
      </c>
      <c r="E106" s="19" t="s">
        <v>9</v>
      </c>
      <c r="F106" s="19" t="s">
        <v>8</v>
      </c>
      <c r="G106" s="19" t="s">
        <v>8</v>
      </c>
      <c r="H106" s="19" t="s">
        <v>9</v>
      </c>
      <c r="I106" s="20" t="s">
        <v>10</v>
      </c>
      <c r="J106" s="20" t="s">
        <v>10</v>
      </c>
      <c r="K106" s="18"/>
    </row>
    <row r="107" spans="1:11" ht="12.75">
      <c r="A107" s="19" t="s">
        <v>13</v>
      </c>
      <c r="B107" s="19" t="s">
        <v>14</v>
      </c>
      <c r="C107" s="19" t="s">
        <v>15</v>
      </c>
      <c r="D107" s="19" t="s">
        <v>16</v>
      </c>
      <c r="E107" s="19" t="s">
        <v>16</v>
      </c>
      <c r="F107" s="19" t="s">
        <v>17</v>
      </c>
      <c r="G107" s="19" t="s">
        <v>18</v>
      </c>
      <c r="H107" s="19" t="s">
        <v>18</v>
      </c>
      <c r="I107" s="20" t="s">
        <v>16</v>
      </c>
      <c r="J107" s="20" t="s">
        <v>17</v>
      </c>
      <c r="K107" s="18"/>
    </row>
    <row r="108" spans="1:11" ht="12.75">
      <c r="A108" s="21" t="str">
        <f>A2</f>
        <v>A</v>
      </c>
      <c r="B108" s="22" t="str">
        <f>B2</f>
        <v>B</v>
      </c>
      <c r="C108" s="23"/>
      <c r="D108" s="24">
        <f>SUM(B59)</f>
        <v>0</v>
      </c>
      <c r="E108" s="24">
        <f>SUM(D108*2)</f>
        <v>0</v>
      </c>
      <c r="F108" s="24">
        <f>SUM(B54)</f>
        <v>0</v>
      </c>
      <c r="G108" s="24">
        <f>SUM(F108+D108)</f>
        <v>0</v>
      </c>
      <c r="H108" s="24">
        <f>SUM(E108+F108)</f>
        <v>0</v>
      </c>
      <c r="I108" s="25">
        <f>COUNTA(A55:A59)</f>
        <v>0</v>
      </c>
      <c r="J108" s="25">
        <f>COUNTA(A34:A53)</f>
        <v>0</v>
      </c>
      <c r="K108" s="18"/>
    </row>
    <row r="109" spans="1:11" ht="12.75">
      <c r="A109" s="21" t="str">
        <f>C2</f>
        <v>C</v>
      </c>
      <c r="B109" s="22" t="str">
        <f>D2</f>
        <v>D</v>
      </c>
      <c r="C109" s="23"/>
      <c r="D109" s="24">
        <f>SUM(D59)</f>
        <v>0</v>
      </c>
      <c r="E109" s="24">
        <f aca="true" t="shared" si="6" ref="E109:E114">SUM(D109*2)</f>
        <v>0</v>
      </c>
      <c r="F109" s="24">
        <f>SUM(D54)</f>
        <v>0</v>
      </c>
      <c r="G109" s="24">
        <f aca="true" t="shared" si="7" ref="G109:G114">SUM(F109+D109)</f>
        <v>0</v>
      </c>
      <c r="H109" s="24">
        <f aca="true" t="shared" si="8" ref="H109:H114">SUM(E109+F109)</f>
        <v>0</v>
      </c>
      <c r="I109" s="25">
        <f>COUNTA(C55:C59)</f>
        <v>0</v>
      </c>
      <c r="J109" s="25">
        <f>COUNTA(C34:C53)</f>
        <v>0</v>
      </c>
      <c r="K109" s="18"/>
    </row>
    <row r="110" spans="1:11" ht="12.75">
      <c r="A110" s="21" t="str">
        <f>E2</f>
        <v>E</v>
      </c>
      <c r="B110" s="22" t="str">
        <f>F2</f>
        <v>F</v>
      </c>
      <c r="C110" s="23"/>
      <c r="D110" s="24">
        <f>SUM(F59)</f>
        <v>0</v>
      </c>
      <c r="E110" s="24">
        <f t="shared" si="6"/>
        <v>0</v>
      </c>
      <c r="F110" s="24">
        <f>SUM(F54)</f>
        <v>0</v>
      </c>
      <c r="G110" s="24">
        <f t="shared" si="7"/>
        <v>0</v>
      </c>
      <c r="H110" s="24">
        <f t="shared" si="8"/>
        <v>0</v>
      </c>
      <c r="I110" s="25">
        <f>COUNTA(E55:E59)</f>
        <v>0</v>
      </c>
      <c r="J110" s="25">
        <f>COUNTA(E34:E53)</f>
        <v>0</v>
      </c>
      <c r="K110" s="18"/>
    </row>
    <row r="111" spans="1:11" ht="12.75">
      <c r="A111" s="21" t="str">
        <f>G2</f>
        <v>G</v>
      </c>
      <c r="B111" s="22" t="str">
        <f>H2</f>
        <v>H</v>
      </c>
      <c r="C111" s="23"/>
      <c r="D111" s="24">
        <f>SUM(H59)</f>
        <v>0</v>
      </c>
      <c r="E111" s="24">
        <f t="shared" si="6"/>
        <v>0</v>
      </c>
      <c r="F111" s="24">
        <f>SUM(H54)</f>
        <v>0</v>
      </c>
      <c r="G111" s="24">
        <f t="shared" si="7"/>
        <v>0</v>
      </c>
      <c r="H111" s="24">
        <f t="shared" si="8"/>
        <v>0</v>
      </c>
      <c r="I111" s="25">
        <f>COUNTA(G55:G59)</f>
        <v>0</v>
      </c>
      <c r="J111" s="25">
        <f>COUNTA(G34:G53)</f>
        <v>0</v>
      </c>
      <c r="K111" s="18"/>
    </row>
    <row r="112" spans="1:11" ht="12.75">
      <c r="A112" s="21" t="str">
        <f>I2</f>
        <v>I</v>
      </c>
      <c r="B112" s="22" t="str">
        <f>J2</f>
        <v>J</v>
      </c>
      <c r="C112" s="23"/>
      <c r="D112" s="24">
        <f>SUM(J59)</f>
        <v>0</v>
      </c>
      <c r="E112" s="24">
        <f t="shared" si="6"/>
        <v>0</v>
      </c>
      <c r="F112" s="24">
        <f>SUM(J54)</f>
        <v>0</v>
      </c>
      <c r="G112" s="24">
        <f t="shared" si="7"/>
        <v>0</v>
      </c>
      <c r="H112" s="24">
        <f t="shared" si="8"/>
        <v>0</v>
      </c>
      <c r="I112" s="25">
        <f>COUNTA(I55:I59)</f>
        <v>0</v>
      </c>
      <c r="J112" s="25">
        <f>COUNTA(I34:I53)</f>
        <v>0</v>
      </c>
      <c r="K112" s="18"/>
    </row>
    <row r="113" spans="1:11" ht="12.75">
      <c r="A113" s="21" t="str">
        <f>K2</f>
        <v>K</v>
      </c>
      <c r="B113" s="22" t="str">
        <f>L2</f>
        <v>L</v>
      </c>
      <c r="C113" s="23"/>
      <c r="D113" s="24">
        <f>SUM(L59)</f>
        <v>0</v>
      </c>
      <c r="E113" s="24">
        <f t="shared" si="6"/>
        <v>0</v>
      </c>
      <c r="F113" s="24">
        <f>SUM(L54)</f>
        <v>0</v>
      </c>
      <c r="G113" s="24">
        <f t="shared" si="7"/>
        <v>0</v>
      </c>
      <c r="H113" s="24">
        <f t="shared" si="8"/>
        <v>0</v>
      </c>
      <c r="I113" s="25">
        <f>COUNTA(K55:K59)</f>
        <v>0</v>
      </c>
      <c r="J113" s="25">
        <f>COUNTA(K34:K53)</f>
        <v>0</v>
      </c>
      <c r="K113" s="18"/>
    </row>
    <row r="114" spans="1:11" ht="13.5" thickBot="1">
      <c r="A114" s="21" t="str">
        <f>M2</f>
        <v>M</v>
      </c>
      <c r="B114" s="24" t="str">
        <f>N2</f>
        <v>N</v>
      </c>
      <c r="C114" s="23"/>
      <c r="D114" s="24"/>
      <c r="E114" s="24">
        <f t="shared" si="6"/>
        <v>0</v>
      </c>
      <c r="F114" s="24"/>
      <c r="G114" s="24">
        <f t="shared" si="7"/>
        <v>0</v>
      </c>
      <c r="H114" s="24">
        <f t="shared" si="8"/>
        <v>0</v>
      </c>
      <c r="I114" s="25">
        <f>COUNTA(M55:M59)</f>
        <v>0</v>
      </c>
      <c r="J114" s="25">
        <f>COUNTA(M34:M53)</f>
        <v>0</v>
      </c>
      <c r="K114" s="18"/>
    </row>
    <row r="115" spans="1:11" ht="14.25" thickBot="1" thickTop="1">
      <c r="A115" s="26" t="s">
        <v>19</v>
      </c>
      <c r="B115" s="27"/>
      <c r="C115" s="28"/>
      <c r="D115" s="29">
        <f aca="true" t="shared" si="9" ref="D115:J115">SUM(D108:D114)</f>
        <v>0</v>
      </c>
      <c r="E115" s="29">
        <f t="shared" si="9"/>
        <v>0</v>
      </c>
      <c r="F115" s="29">
        <f t="shared" si="9"/>
        <v>0</v>
      </c>
      <c r="G115" s="29">
        <f t="shared" si="9"/>
        <v>0</v>
      </c>
      <c r="H115" s="29">
        <f t="shared" si="9"/>
        <v>0</v>
      </c>
      <c r="I115" s="25">
        <f t="shared" si="9"/>
        <v>0</v>
      </c>
      <c r="J115" s="25">
        <f t="shared" si="9"/>
        <v>0</v>
      </c>
      <c r="K115" s="18"/>
    </row>
    <row r="116" spans="1:11" ht="13.5" thickTop="1">
      <c r="A116" s="30"/>
      <c r="B116" s="30"/>
      <c r="C116" s="30"/>
      <c r="D116" s="31"/>
      <c r="E116" s="31"/>
      <c r="F116" s="31"/>
      <c r="G116" s="31"/>
      <c r="H116" s="31"/>
      <c r="I116" s="32"/>
      <c r="J116" s="32"/>
      <c r="K116" s="18"/>
    </row>
    <row r="117" spans="1:11" ht="12.75">
      <c r="A117" s="13" t="s">
        <v>1</v>
      </c>
      <c r="B117" s="13"/>
      <c r="C117" s="14"/>
      <c r="D117" s="15" t="s">
        <v>135</v>
      </c>
      <c r="E117" s="16"/>
      <c r="F117" s="16"/>
      <c r="G117" s="16"/>
      <c r="H117" s="16"/>
      <c r="I117" s="17"/>
      <c r="J117" s="17"/>
      <c r="K117" s="18"/>
    </row>
    <row r="118" spans="1:11" ht="12.75">
      <c r="A118" s="19" t="s">
        <v>7</v>
      </c>
      <c r="B118" s="19"/>
      <c r="C118" s="19" t="s">
        <v>7</v>
      </c>
      <c r="D118" s="19" t="s">
        <v>8</v>
      </c>
      <c r="E118" s="19" t="s">
        <v>9</v>
      </c>
      <c r="F118" s="19" t="s">
        <v>8</v>
      </c>
      <c r="G118" s="19" t="s">
        <v>8</v>
      </c>
      <c r="H118" s="19" t="s">
        <v>9</v>
      </c>
      <c r="I118" s="20" t="s">
        <v>10</v>
      </c>
      <c r="J118" s="20" t="s">
        <v>10</v>
      </c>
      <c r="K118" s="18"/>
    </row>
    <row r="119" spans="1:11" ht="12.75">
      <c r="A119" s="19" t="s">
        <v>13</v>
      </c>
      <c r="B119" s="19" t="s">
        <v>14</v>
      </c>
      <c r="C119" s="19" t="s">
        <v>15</v>
      </c>
      <c r="D119" s="19" t="s">
        <v>16</v>
      </c>
      <c r="E119" s="19" t="s">
        <v>16</v>
      </c>
      <c r="F119" s="19" t="s">
        <v>17</v>
      </c>
      <c r="G119" s="19" t="s">
        <v>18</v>
      </c>
      <c r="H119" s="19" t="s">
        <v>18</v>
      </c>
      <c r="I119" s="20" t="s">
        <v>16</v>
      </c>
      <c r="J119" s="20" t="s">
        <v>17</v>
      </c>
      <c r="K119" s="18"/>
    </row>
    <row r="120" spans="1:11" ht="12.75">
      <c r="A120" s="21" t="str">
        <f>A2</f>
        <v>A</v>
      </c>
      <c r="B120" s="22" t="str">
        <f>B2</f>
        <v>B</v>
      </c>
      <c r="C120" s="23"/>
      <c r="D120" s="24">
        <f>SUM(B85)</f>
        <v>0</v>
      </c>
      <c r="E120" s="24">
        <f>SUM(D120*2)</f>
        <v>0</v>
      </c>
      <c r="F120" s="24">
        <f>SUM(B76)</f>
        <v>0</v>
      </c>
      <c r="G120" s="24">
        <f>SUM(F120+D120)</f>
        <v>0</v>
      </c>
      <c r="H120" s="24">
        <f>SUM(E120+F120)</f>
        <v>0</v>
      </c>
      <c r="I120" s="25">
        <f>COUNTA(A77:A84)</f>
        <v>0</v>
      </c>
      <c r="J120" s="25">
        <f>COUNTA(A65:A75)</f>
        <v>0</v>
      </c>
      <c r="K120" s="18"/>
    </row>
    <row r="121" spans="1:11" ht="12.75">
      <c r="A121" s="21" t="str">
        <f>C2</f>
        <v>C</v>
      </c>
      <c r="B121" s="22" t="str">
        <f>D2</f>
        <v>D</v>
      </c>
      <c r="C121" s="23"/>
      <c r="D121" s="24">
        <f>SUM(D85)</f>
        <v>0</v>
      </c>
      <c r="E121" s="24">
        <f aca="true" t="shared" si="10" ref="E121:E126">SUM(D121*2)</f>
        <v>0</v>
      </c>
      <c r="F121" s="24">
        <f>SUM(D76)</f>
        <v>0</v>
      </c>
      <c r="G121" s="24">
        <f aca="true" t="shared" si="11" ref="G121:G126">SUM(F121+D121)</f>
        <v>0</v>
      </c>
      <c r="H121" s="24">
        <f aca="true" t="shared" si="12" ref="H121:H126">SUM(E121+F121)</f>
        <v>0</v>
      </c>
      <c r="I121" s="25">
        <f>COUNTA(C77:C84)</f>
        <v>0</v>
      </c>
      <c r="J121" s="25">
        <f>COUNTA(C65:C75)</f>
        <v>0</v>
      </c>
      <c r="K121" s="18"/>
    </row>
    <row r="122" spans="1:11" ht="12.75">
      <c r="A122" s="21" t="str">
        <f>E2</f>
        <v>E</v>
      </c>
      <c r="B122" s="22" t="str">
        <f>F2</f>
        <v>F</v>
      </c>
      <c r="C122" s="23"/>
      <c r="D122" s="24">
        <f>SUM(F85)</f>
        <v>0</v>
      </c>
      <c r="E122" s="24">
        <f t="shared" si="10"/>
        <v>0</v>
      </c>
      <c r="F122" s="24">
        <f>SUM(F76)</f>
        <v>0</v>
      </c>
      <c r="G122" s="24">
        <f t="shared" si="11"/>
        <v>0</v>
      </c>
      <c r="H122" s="24">
        <f t="shared" si="12"/>
        <v>0</v>
      </c>
      <c r="I122" s="25">
        <f>COUNTA(E77:E84)</f>
        <v>0</v>
      </c>
      <c r="J122" s="25">
        <f>COUNTA(E65:E75)</f>
        <v>0</v>
      </c>
      <c r="K122" s="18"/>
    </row>
    <row r="123" spans="1:11" ht="12.75">
      <c r="A123" s="21" t="str">
        <f>G2</f>
        <v>G</v>
      </c>
      <c r="B123" s="22" t="str">
        <f>H2</f>
        <v>H</v>
      </c>
      <c r="C123" s="23"/>
      <c r="D123" s="24">
        <f>SUM(H85)</f>
        <v>0</v>
      </c>
      <c r="E123" s="24">
        <f t="shared" si="10"/>
        <v>0</v>
      </c>
      <c r="F123" s="24">
        <f>SUM(H76)</f>
        <v>0</v>
      </c>
      <c r="G123" s="24">
        <f t="shared" si="11"/>
        <v>0</v>
      </c>
      <c r="H123" s="24">
        <f t="shared" si="12"/>
        <v>0</v>
      </c>
      <c r="I123" s="25">
        <f>COUNTA(G77:G84)</f>
        <v>0</v>
      </c>
      <c r="J123" s="25">
        <f>COUNTA(G65:G75)</f>
        <v>0</v>
      </c>
      <c r="K123" s="18"/>
    </row>
    <row r="124" spans="1:11" ht="12.75">
      <c r="A124" s="21" t="str">
        <f>I2</f>
        <v>I</v>
      </c>
      <c r="B124" s="22" t="str">
        <f>J2</f>
        <v>J</v>
      </c>
      <c r="C124" s="23"/>
      <c r="D124" s="24">
        <f>SUM(J85)</f>
        <v>0</v>
      </c>
      <c r="E124" s="24">
        <f t="shared" si="10"/>
        <v>0</v>
      </c>
      <c r="F124" s="24">
        <f>SUM(J76)</f>
        <v>0</v>
      </c>
      <c r="G124" s="24">
        <f t="shared" si="11"/>
        <v>0</v>
      </c>
      <c r="H124" s="24">
        <f t="shared" si="12"/>
        <v>0</v>
      </c>
      <c r="I124" s="25">
        <f>COUNTA(I77:I84)</f>
        <v>0</v>
      </c>
      <c r="J124" s="25">
        <f>COUNTA(I65:I75)</f>
        <v>0</v>
      </c>
      <c r="K124" s="18"/>
    </row>
    <row r="125" spans="1:11" ht="12.75">
      <c r="A125" s="21" t="str">
        <f>K2</f>
        <v>K</v>
      </c>
      <c r="B125" s="22" t="str">
        <f>L2</f>
        <v>L</v>
      </c>
      <c r="C125" s="23"/>
      <c r="D125" s="24">
        <f>SUM(L85)</f>
        <v>0</v>
      </c>
      <c r="E125" s="24">
        <f t="shared" si="10"/>
        <v>0</v>
      </c>
      <c r="F125" s="24">
        <f>SUM(L76)</f>
        <v>0</v>
      </c>
      <c r="G125" s="24">
        <f t="shared" si="11"/>
        <v>0</v>
      </c>
      <c r="H125" s="24">
        <f t="shared" si="12"/>
        <v>0</v>
      </c>
      <c r="I125" s="25">
        <f>COUNTA(K77:K84)</f>
        <v>0</v>
      </c>
      <c r="J125" s="25">
        <f>COUNTA(K65:K75)</f>
        <v>0</v>
      </c>
      <c r="K125" s="18"/>
    </row>
    <row r="126" spans="1:11" ht="13.5" thickBot="1">
      <c r="A126" s="21" t="str">
        <f>M2</f>
        <v>M</v>
      </c>
      <c r="B126" s="24" t="str">
        <f>N2</f>
        <v>N</v>
      </c>
      <c r="C126" s="23"/>
      <c r="D126" s="24"/>
      <c r="E126" s="24">
        <f t="shared" si="10"/>
        <v>0</v>
      </c>
      <c r="F126" s="24"/>
      <c r="G126" s="24">
        <f t="shared" si="11"/>
        <v>0</v>
      </c>
      <c r="H126" s="24">
        <f t="shared" si="12"/>
        <v>0</v>
      </c>
      <c r="I126" s="25">
        <f>COUNTA(M77:M84)</f>
        <v>0</v>
      </c>
      <c r="J126" s="25">
        <f>COUNTA(M65:M75)</f>
        <v>0</v>
      </c>
      <c r="K126" s="18"/>
    </row>
    <row r="127" spans="1:11" ht="14.25" thickBot="1" thickTop="1">
      <c r="A127" s="26" t="s">
        <v>19</v>
      </c>
      <c r="B127" s="27"/>
      <c r="C127" s="28"/>
      <c r="D127" s="29">
        <f>SUM(D120:D126)</f>
        <v>0</v>
      </c>
      <c r="E127" s="29">
        <f aca="true" t="shared" si="13" ref="E127:J127">SUM(E120:E126)</f>
        <v>0</v>
      </c>
      <c r="F127" s="29">
        <f t="shared" si="13"/>
        <v>0</v>
      </c>
      <c r="G127" s="29">
        <f t="shared" si="13"/>
        <v>0</v>
      </c>
      <c r="H127" s="29">
        <f t="shared" si="13"/>
        <v>0</v>
      </c>
      <c r="I127" s="25">
        <f t="shared" si="13"/>
        <v>0</v>
      </c>
      <c r="J127" s="25">
        <f t="shared" si="13"/>
        <v>0</v>
      </c>
      <c r="K127" s="18"/>
    </row>
    <row r="128" spans="1:11" ht="13.5" thickTop="1">
      <c r="A128" s="30"/>
      <c r="B128" s="30"/>
      <c r="C128" s="30"/>
      <c r="D128" s="31"/>
      <c r="E128" s="31"/>
      <c r="F128" s="31"/>
      <c r="G128" s="31"/>
      <c r="H128" s="31"/>
      <c r="I128" s="32"/>
      <c r="J128" s="32"/>
      <c r="K128" s="18"/>
    </row>
    <row r="129" spans="1:11" ht="12.75">
      <c r="A129" s="18"/>
      <c r="B129" s="18"/>
      <c r="C129" s="18"/>
      <c r="D129" s="33"/>
      <c r="E129" s="33"/>
      <c r="F129" s="33"/>
      <c r="G129" s="33"/>
      <c r="H129" s="33"/>
      <c r="I129" s="17"/>
      <c r="J129" s="17"/>
      <c r="K129" s="18"/>
    </row>
    <row r="130" spans="1:11" ht="12.75">
      <c r="A130" s="18"/>
      <c r="B130" s="18"/>
      <c r="C130" s="18"/>
      <c r="D130" s="33"/>
      <c r="E130" s="33"/>
      <c r="F130" s="33"/>
      <c r="G130" s="33"/>
      <c r="H130" s="33"/>
      <c r="I130" s="17"/>
      <c r="J130" s="17"/>
      <c r="K130" s="18"/>
    </row>
    <row r="131" spans="1:11" ht="12.75">
      <c r="A131" s="18"/>
      <c r="B131" s="18"/>
      <c r="C131" s="18"/>
      <c r="D131" s="33"/>
      <c r="E131" s="33"/>
      <c r="F131" s="33"/>
      <c r="G131" s="33"/>
      <c r="H131" s="33"/>
      <c r="I131" s="17"/>
      <c r="J131" s="17"/>
      <c r="K131" s="18"/>
    </row>
    <row r="132" spans="1:11" ht="12.75">
      <c r="A132" s="18"/>
      <c r="B132" s="18"/>
      <c r="C132" s="18"/>
      <c r="D132" s="33"/>
      <c r="E132" s="33"/>
      <c r="F132" s="33"/>
      <c r="G132" s="33"/>
      <c r="H132" s="33"/>
      <c r="I132" s="17"/>
      <c r="J132" s="17"/>
      <c r="K132" s="18"/>
    </row>
    <row r="133" spans="1:11" ht="12.75">
      <c r="A133" s="13" t="s">
        <v>21</v>
      </c>
      <c r="B133" s="13"/>
      <c r="C133" s="14"/>
      <c r="D133" s="33"/>
      <c r="E133" s="33"/>
      <c r="F133" s="33"/>
      <c r="G133" s="33"/>
      <c r="H133" s="33"/>
      <c r="I133" s="17"/>
      <c r="J133" s="17"/>
      <c r="K133" s="18"/>
    </row>
    <row r="134" spans="1:11" ht="12.75">
      <c r="A134" s="18"/>
      <c r="B134" s="18"/>
      <c r="C134" s="18"/>
      <c r="D134" s="33"/>
      <c r="E134" s="33"/>
      <c r="F134" s="33"/>
      <c r="G134" s="33"/>
      <c r="H134" s="33"/>
      <c r="I134" s="17"/>
      <c r="J134" s="17"/>
      <c r="K134" s="18"/>
    </row>
    <row r="135" spans="1:11" ht="12.75">
      <c r="A135" s="19" t="s">
        <v>7</v>
      </c>
      <c r="B135" s="19"/>
      <c r="C135" s="19" t="s">
        <v>7</v>
      </c>
      <c r="D135" s="34" t="s">
        <v>8</v>
      </c>
      <c r="E135" s="34" t="s">
        <v>9</v>
      </c>
      <c r="F135" s="34" t="s">
        <v>8</v>
      </c>
      <c r="G135" s="34" t="s">
        <v>8</v>
      </c>
      <c r="H135" s="34" t="s">
        <v>9</v>
      </c>
      <c r="I135" s="20" t="s">
        <v>10</v>
      </c>
      <c r="J135" s="20" t="s">
        <v>10</v>
      </c>
      <c r="K135" s="19" t="s">
        <v>22</v>
      </c>
    </row>
    <row r="136" spans="1:11" ht="12.75">
      <c r="A136" s="19" t="s">
        <v>13</v>
      </c>
      <c r="B136" s="19" t="s">
        <v>14</v>
      </c>
      <c r="C136" s="19" t="s">
        <v>15</v>
      </c>
      <c r="D136" s="34" t="s">
        <v>16</v>
      </c>
      <c r="E136" s="34" t="s">
        <v>16</v>
      </c>
      <c r="F136" s="34" t="s">
        <v>17</v>
      </c>
      <c r="G136" s="34" t="s">
        <v>18</v>
      </c>
      <c r="H136" s="34" t="s">
        <v>18</v>
      </c>
      <c r="I136" s="20" t="s">
        <v>16</v>
      </c>
      <c r="J136" s="20" t="s">
        <v>17</v>
      </c>
      <c r="K136" s="19" t="s">
        <v>23</v>
      </c>
    </row>
    <row r="137" spans="1:11" ht="12.75">
      <c r="A137" s="21" t="str">
        <f>A2</f>
        <v>A</v>
      </c>
      <c r="B137" s="22" t="str">
        <f>B2</f>
        <v>B</v>
      </c>
      <c r="C137" s="23"/>
      <c r="D137" s="24">
        <f aca="true" t="shared" si="14" ref="D137:E143">SUM(D120+D108+D96)</f>
        <v>0</v>
      </c>
      <c r="E137" s="24">
        <f t="shared" si="14"/>
        <v>0</v>
      </c>
      <c r="F137" s="24">
        <f aca="true" t="shared" si="15" ref="F137:F143">SUM(F96+F108+F120)</f>
        <v>0</v>
      </c>
      <c r="G137" s="24">
        <f aca="true" t="shared" si="16" ref="G137:H143">SUM(G120+G108+G96)</f>
        <v>0</v>
      </c>
      <c r="H137" s="45">
        <f t="shared" si="16"/>
        <v>0</v>
      </c>
      <c r="I137" s="25">
        <f aca="true" t="shared" si="17" ref="I137:J143">SUM(I96+I108+I120)</f>
        <v>0</v>
      </c>
      <c r="J137" s="25">
        <f t="shared" si="17"/>
        <v>0</v>
      </c>
      <c r="K137" s="25">
        <f>SUM(I137:J137)</f>
        <v>0</v>
      </c>
    </row>
    <row r="138" spans="1:11" ht="12.75">
      <c r="A138" s="21" t="str">
        <f>C2</f>
        <v>C</v>
      </c>
      <c r="B138" s="22" t="str">
        <f>D2</f>
        <v>D</v>
      </c>
      <c r="C138" s="23"/>
      <c r="D138" s="24">
        <f t="shared" si="14"/>
        <v>0</v>
      </c>
      <c r="E138" s="24">
        <f t="shared" si="14"/>
        <v>0</v>
      </c>
      <c r="F138" s="24">
        <f t="shared" si="15"/>
        <v>0</v>
      </c>
      <c r="G138" s="24">
        <f t="shared" si="16"/>
        <v>0</v>
      </c>
      <c r="H138" s="45">
        <f t="shared" si="16"/>
        <v>0</v>
      </c>
      <c r="I138" s="25">
        <f t="shared" si="17"/>
        <v>0</v>
      </c>
      <c r="J138" s="25">
        <f t="shared" si="17"/>
        <v>0</v>
      </c>
      <c r="K138" s="25">
        <f aca="true" t="shared" si="18" ref="K138:K143">SUM(I138:J138)</f>
        <v>0</v>
      </c>
    </row>
    <row r="139" spans="1:11" ht="12.75">
      <c r="A139" s="21" t="str">
        <f>E2</f>
        <v>E</v>
      </c>
      <c r="B139" s="22" t="str">
        <f>F2</f>
        <v>F</v>
      </c>
      <c r="C139" s="23"/>
      <c r="D139" s="24">
        <f t="shared" si="14"/>
        <v>0</v>
      </c>
      <c r="E139" s="24">
        <f t="shared" si="14"/>
        <v>0</v>
      </c>
      <c r="F139" s="24">
        <f t="shared" si="15"/>
        <v>0</v>
      </c>
      <c r="G139" s="24">
        <f t="shared" si="16"/>
        <v>0</v>
      </c>
      <c r="H139" s="45">
        <f t="shared" si="16"/>
        <v>0</v>
      </c>
      <c r="I139" s="25">
        <f t="shared" si="17"/>
        <v>0</v>
      </c>
      <c r="J139" s="25">
        <f t="shared" si="17"/>
        <v>0</v>
      </c>
      <c r="K139" s="25">
        <f t="shared" si="18"/>
        <v>0</v>
      </c>
    </row>
    <row r="140" spans="1:11" ht="12.75">
      <c r="A140" s="21" t="str">
        <f>G2</f>
        <v>G</v>
      </c>
      <c r="B140" s="22" t="str">
        <f>H2</f>
        <v>H</v>
      </c>
      <c r="C140" s="23"/>
      <c r="D140" s="24">
        <f t="shared" si="14"/>
        <v>0</v>
      </c>
      <c r="E140" s="24">
        <f t="shared" si="14"/>
        <v>0</v>
      </c>
      <c r="F140" s="24">
        <f t="shared" si="15"/>
        <v>0</v>
      </c>
      <c r="G140" s="24">
        <f t="shared" si="16"/>
        <v>0</v>
      </c>
      <c r="H140" s="45">
        <f t="shared" si="16"/>
        <v>0</v>
      </c>
      <c r="I140" s="25">
        <f t="shared" si="17"/>
        <v>0</v>
      </c>
      <c r="J140" s="25">
        <f t="shared" si="17"/>
        <v>0</v>
      </c>
      <c r="K140" s="25">
        <f t="shared" si="18"/>
        <v>0</v>
      </c>
    </row>
    <row r="141" spans="1:11" ht="12.75">
      <c r="A141" s="21" t="str">
        <f>I2</f>
        <v>I</v>
      </c>
      <c r="B141" s="22" t="str">
        <f>J2</f>
        <v>J</v>
      </c>
      <c r="C141" s="23"/>
      <c r="D141" s="24">
        <f t="shared" si="14"/>
        <v>0</v>
      </c>
      <c r="E141" s="24">
        <f t="shared" si="14"/>
        <v>0</v>
      </c>
      <c r="F141" s="24">
        <f t="shared" si="15"/>
        <v>0</v>
      </c>
      <c r="G141" s="24">
        <f t="shared" si="16"/>
        <v>0</v>
      </c>
      <c r="H141" s="45">
        <f t="shared" si="16"/>
        <v>0</v>
      </c>
      <c r="I141" s="25">
        <f t="shared" si="17"/>
        <v>0</v>
      </c>
      <c r="J141" s="25">
        <f t="shared" si="17"/>
        <v>0</v>
      </c>
      <c r="K141" s="25">
        <f t="shared" si="18"/>
        <v>0</v>
      </c>
    </row>
    <row r="142" spans="1:11" ht="12.75">
      <c r="A142" s="21" t="str">
        <f>K2</f>
        <v>K</v>
      </c>
      <c r="B142" s="22" t="str">
        <f>L2</f>
        <v>L</v>
      </c>
      <c r="C142" s="23"/>
      <c r="D142" s="24">
        <f t="shared" si="14"/>
        <v>0</v>
      </c>
      <c r="E142" s="24">
        <f t="shared" si="14"/>
        <v>0</v>
      </c>
      <c r="F142" s="24">
        <f t="shared" si="15"/>
        <v>0</v>
      </c>
      <c r="G142" s="24">
        <f t="shared" si="16"/>
        <v>0</v>
      </c>
      <c r="H142" s="45">
        <f t="shared" si="16"/>
        <v>0</v>
      </c>
      <c r="I142" s="25">
        <f t="shared" si="17"/>
        <v>0</v>
      </c>
      <c r="J142" s="25">
        <f t="shared" si="17"/>
        <v>0</v>
      </c>
      <c r="K142" s="25">
        <f t="shared" si="18"/>
        <v>0</v>
      </c>
    </row>
    <row r="143" spans="1:11" ht="13.5" thickBot="1">
      <c r="A143" s="21"/>
      <c r="B143" s="22"/>
      <c r="C143" s="23"/>
      <c r="D143" s="24">
        <f t="shared" si="14"/>
        <v>0</v>
      </c>
      <c r="E143" s="24">
        <f t="shared" si="14"/>
        <v>0</v>
      </c>
      <c r="F143" s="24">
        <f t="shared" si="15"/>
        <v>0</v>
      </c>
      <c r="G143" s="24">
        <f t="shared" si="16"/>
        <v>0</v>
      </c>
      <c r="H143" s="45">
        <f t="shared" si="16"/>
        <v>0</v>
      </c>
      <c r="I143" s="25">
        <f t="shared" si="17"/>
        <v>0</v>
      </c>
      <c r="J143" s="25">
        <f t="shared" si="17"/>
        <v>0</v>
      </c>
      <c r="K143" s="25">
        <f t="shared" si="18"/>
        <v>0</v>
      </c>
    </row>
    <row r="144" spans="1:11" ht="14.25" thickBot="1" thickTop="1">
      <c r="A144" s="26" t="s">
        <v>24</v>
      </c>
      <c r="B144" s="27"/>
      <c r="C144" s="35" t="s">
        <v>1</v>
      </c>
      <c r="D144" s="29">
        <f aca="true" t="shared" si="19" ref="D144:K144">SUM(D137:D143)</f>
        <v>0</v>
      </c>
      <c r="E144" s="29">
        <f t="shared" si="19"/>
        <v>0</v>
      </c>
      <c r="F144" s="29">
        <f t="shared" si="19"/>
        <v>0</v>
      </c>
      <c r="G144" s="29">
        <f t="shared" si="19"/>
        <v>0</v>
      </c>
      <c r="H144" s="29">
        <f t="shared" si="19"/>
        <v>0</v>
      </c>
      <c r="I144" s="38">
        <f t="shared" si="19"/>
        <v>0</v>
      </c>
      <c r="J144" s="38">
        <f t="shared" si="19"/>
        <v>0</v>
      </c>
      <c r="K144" s="38">
        <f t="shared" si="19"/>
        <v>0</v>
      </c>
    </row>
    <row r="145" ht="9.75" thickTop="1"/>
  </sheetData>
  <sheetProtection/>
  <printOptions horizontalCentered="1"/>
  <pageMargins left="0" right="0" top="0" bottom="0" header="0" footer="0"/>
  <pageSetup horizontalDpi="300" verticalDpi="300" orientation="landscape" paperSize="9" r:id="rId1"/>
  <rowBreaks count="4" manualBreakCount="4">
    <brk id="30" max="255" man="1"/>
    <brk id="61" max="255" man="1"/>
    <brk id="92" max="255" man="1"/>
    <brk id="132" max="255" man="1"/>
  </rowBreaks>
  <ignoredErrors>
    <ignoredError sqref="F137 F138:F1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7"/>
  <sheetViews>
    <sheetView zoomScale="80" zoomScaleNormal="80" zoomScalePageLayoutView="0" workbookViewId="0" topLeftCell="A124">
      <selection activeCell="A71" sqref="A71:N98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0.421875" style="87" customWidth="1"/>
    <col min="10" max="10" width="6.00390625" style="96" customWidth="1"/>
    <col min="11" max="11" width="15.0039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10.57421875" style="87" customWidth="1"/>
    <col min="17" max="17" width="8.8515625" style="87" customWidth="1"/>
    <col min="18" max="18" width="9.28125" style="87" customWidth="1"/>
    <col min="19" max="19" width="9.7109375" style="87" customWidth="1"/>
    <col min="20" max="20" width="7.57421875" style="87" customWidth="1"/>
    <col min="21" max="21" width="9.28125" style="87" customWidth="1"/>
    <col min="22" max="23" width="10.57421875" style="87" customWidth="1"/>
    <col min="24" max="24" width="8.28125" style="87" customWidth="1"/>
    <col min="25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326</v>
      </c>
      <c r="B2" s="89" t="s">
        <v>47</v>
      </c>
      <c r="C2" s="88" t="s">
        <v>158</v>
      </c>
      <c r="D2" s="89" t="s">
        <v>25</v>
      </c>
      <c r="E2" s="88" t="s">
        <v>87</v>
      </c>
      <c r="F2" s="89" t="s">
        <v>3</v>
      </c>
      <c r="G2" s="88" t="s">
        <v>168</v>
      </c>
      <c r="H2" s="89" t="s">
        <v>70</v>
      </c>
      <c r="I2" s="88" t="s">
        <v>166</v>
      </c>
      <c r="J2" s="89" t="s">
        <v>4</v>
      </c>
      <c r="K2" s="88" t="s">
        <v>327</v>
      </c>
      <c r="L2" s="89" t="s">
        <v>70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E4" s="87" t="s">
        <v>364</v>
      </c>
      <c r="F4" s="91">
        <v>8.8</v>
      </c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2:14" ht="9">
      <c r="B24" s="91"/>
      <c r="D24" s="91"/>
      <c r="F24" s="91"/>
      <c r="H24" s="91"/>
      <c r="J24" s="91"/>
      <c r="L24" s="91"/>
      <c r="N24" s="91"/>
    </row>
    <row r="25" spans="2:14" ht="9">
      <c r="B25" s="91"/>
      <c r="D25" s="91"/>
      <c r="F25" s="91"/>
      <c r="H25" s="91"/>
      <c r="J25" s="91"/>
      <c r="L25" s="91"/>
      <c r="N25" s="91"/>
    </row>
    <row r="26" spans="2:14" ht="9">
      <c r="B26" s="91"/>
      <c r="D26" s="91"/>
      <c r="F26" s="91"/>
      <c r="H26" s="91"/>
      <c r="J26" s="91"/>
      <c r="L26" s="91"/>
      <c r="N26" s="91"/>
    </row>
    <row r="27" spans="2:14" ht="9">
      <c r="B27" s="91"/>
      <c r="D27" s="91"/>
      <c r="F27" s="91"/>
      <c r="H27" s="91"/>
      <c r="J27" s="91"/>
      <c r="L27" s="91"/>
      <c r="N27" s="91"/>
    </row>
    <row r="28" spans="2:14" ht="9">
      <c r="B28" s="91"/>
      <c r="D28" s="91"/>
      <c r="F28" s="91"/>
      <c r="H28" s="91"/>
      <c r="J28" s="91"/>
      <c r="L28" s="91"/>
      <c r="N28" s="91"/>
    </row>
    <row r="29" spans="1:15" ht="9">
      <c r="A29" s="92"/>
      <c r="B29" s="93">
        <f>SUM(B4:B28)</f>
        <v>0</v>
      </c>
      <c r="C29" s="92"/>
      <c r="D29" s="93">
        <f>SUM(D4:D28)</f>
        <v>0</v>
      </c>
      <c r="E29" s="92"/>
      <c r="F29" s="93">
        <f>SUM(F4:F28)</f>
        <v>8.8</v>
      </c>
      <c r="G29" s="92"/>
      <c r="H29" s="93">
        <f>SUM(H4:H28)</f>
        <v>0</v>
      </c>
      <c r="I29" s="92"/>
      <c r="J29" s="93">
        <f>SUM(J4:J28)</f>
        <v>0</v>
      </c>
      <c r="K29" s="96"/>
      <c r="L29" s="93">
        <f>SUM(L4:L28)</f>
        <v>0</v>
      </c>
      <c r="M29" s="92"/>
      <c r="N29" s="93">
        <f>SUM(N4:N28)</f>
        <v>0</v>
      </c>
      <c r="O29" s="92">
        <f>SUM(A29:N29)</f>
        <v>8.8</v>
      </c>
    </row>
    <row r="30" spans="2:14" ht="9">
      <c r="B30" s="91"/>
      <c r="D30" s="91"/>
      <c r="E30" s="87" t="s">
        <v>165</v>
      </c>
      <c r="F30" s="91">
        <v>1.2</v>
      </c>
      <c r="H30" s="91"/>
      <c r="J30" s="91"/>
      <c r="L30" s="91"/>
      <c r="N30" s="91"/>
    </row>
    <row r="31" spans="2:15" ht="9">
      <c r="B31" s="91"/>
      <c r="D31" s="91"/>
      <c r="F31" s="91"/>
      <c r="H31" s="91"/>
      <c r="J31" s="91"/>
      <c r="L31" s="91"/>
      <c r="N31" s="91"/>
      <c r="O31" s="92">
        <f>SUM(O29+O33)</f>
        <v>11.200000000000001</v>
      </c>
    </row>
    <row r="32" spans="2:14" ht="9">
      <c r="B32" s="91"/>
      <c r="D32" s="91"/>
      <c r="F32" s="91"/>
      <c r="H32" s="91"/>
      <c r="J32" s="91"/>
      <c r="L32" s="91"/>
      <c r="N32" s="91"/>
    </row>
    <row r="33" spans="2:15" ht="9">
      <c r="B33" s="91"/>
      <c r="D33" s="91"/>
      <c r="F33" s="91"/>
      <c r="H33" s="91"/>
      <c r="J33" s="91"/>
      <c r="L33" s="91"/>
      <c r="N33" s="91"/>
      <c r="O33" s="92">
        <f>SUM(O34*2)</f>
        <v>2.4</v>
      </c>
    </row>
    <row r="34" spans="1:15" ht="9">
      <c r="A34" s="92"/>
      <c r="B34" s="93">
        <f>SUM(B30:B33)</f>
        <v>0</v>
      </c>
      <c r="C34" s="92"/>
      <c r="D34" s="93">
        <f>SUM(D30:D33)</f>
        <v>0</v>
      </c>
      <c r="E34" s="92"/>
      <c r="F34" s="93">
        <f>SUM(F30:F33)</f>
        <v>1.2</v>
      </c>
      <c r="G34" s="92"/>
      <c r="H34" s="93">
        <f>SUM(H30:H33)</f>
        <v>0</v>
      </c>
      <c r="I34" s="92"/>
      <c r="J34" s="93">
        <f>SUM(J30:J33)</f>
        <v>0</v>
      </c>
      <c r="K34" s="96"/>
      <c r="L34" s="93">
        <f>SUM(L30:L33)</f>
        <v>0</v>
      </c>
      <c r="M34" s="92"/>
      <c r="N34" s="93">
        <f>SUM(N30:N33)</f>
        <v>0</v>
      </c>
      <c r="O34" s="92">
        <f>SUM(A34:N34)</f>
        <v>1.2</v>
      </c>
    </row>
    <row r="35" spans="1:14" ht="9">
      <c r="A35" s="92"/>
      <c r="B35" s="93"/>
      <c r="C35" s="92"/>
      <c r="D35" s="93"/>
      <c r="E35" s="92"/>
      <c r="F35" s="93"/>
      <c r="G35" s="92"/>
      <c r="H35" s="93"/>
      <c r="I35" s="92"/>
      <c r="J35" s="93"/>
      <c r="K35" s="96"/>
      <c r="L35" s="93"/>
      <c r="M35" s="92"/>
      <c r="N35" s="93"/>
    </row>
    <row r="36" spans="1:15" ht="9">
      <c r="A36" s="97" t="s">
        <v>20</v>
      </c>
      <c r="B36" s="98"/>
      <c r="C36" s="86"/>
      <c r="D36" s="98"/>
      <c r="E36" s="86"/>
      <c r="F36" s="98"/>
      <c r="G36" s="86"/>
      <c r="H36" s="98"/>
      <c r="I36" s="86"/>
      <c r="J36" s="99"/>
      <c r="K36" s="100"/>
      <c r="L36" s="98"/>
      <c r="M36" s="86"/>
      <c r="N36" s="98"/>
      <c r="O36" s="86"/>
    </row>
    <row r="37" spans="1:14" ht="9">
      <c r="A37" s="88" t="str">
        <f aca="true" t="shared" si="0" ref="A37:N37">A2</f>
        <v>MAY</v>
      </c>
      <c r="B37" s="89" t="str">
        <f t="shared" si="0"/>
        <v>P</v>
      </c>
      <c r="C37" s="88" t="str">
        <f t="shared" si="0"/>
        <v>HARDING</v>
      </c>
      <c r="D37" s="89" t="str">
        <f t="shared" si="0"/>
        <v>T</v>
      </c>
      <c r="E37" s="88" t="str">
        <f t="shared" si="0"/>
        <v>KLEYN</v>
      </c>
      <c r="F37" s="89" t="str">
        <f t="shared" si="0"/>
        <v>H</v>
      </c>
      <c r="G37" s="88" t="str">
        <f t="shared" si="0"/>
        <v>ERASMUS</v>
      </c>
      <c r="H37" s="89" t="str">
        <f t="shared" si="0"/>
        <v>K</v>
      </c>
      <c r="I37" s="88" t="str">
        <f t="shared" si="0"/>
        <v>FROST</v>
      </c>
      <c r="J37" s="89" t="str">
        <f t="shared" si="0"/>
        <v>M</v>
      </c>
      <c r="K37" s="88" t="str">
        <f t="shared" si="0"/>
        <v>DE JAGER</v>
      </c>
      <c r="L37" s="89" t="str">
        <f t="shared" si="0"/>
        <v>K</v>
      </c>
      <c r="M37" s="90" t="str">
        <f t="shared" si="0"/>
        <v>M</v>
      </c>
      <c r="N37" s="91" t="str">
        <f t="shared" si="0"/>
        <v>N</v>
      </c>
    </row>
    <row r="38" spans="1:14" ht="9">
      <c r="A38" s="88" t="s">
        <v>11</v>
      </c>
      <c r="B38" s="93" t="s">
        <v>12</v>
      </c>
      <c r="C38" s="88" t="s">
        <v>11</v>
      </c>
      <c r="D38" s="93" t="s">
        <v>12</v>
      </c>
      <c r="E38" s="88" t="s">
        <v>11</v>
      </c>
      <c r="F38" s="93" t="s">
        <v>12</v>
      </c>
      <c r="G38" s="88" t="s">
        <v>11</v>
      </c>
      <c r="H38" s="93" t="s">
        <v>12</v>
      </c>
      <c r="I38" s="88" t="s">
        <v>11</v>
      </c>
      <c r="J38" s="93" t="s">
        <v>12</v>
      </c>
      <c r="K38" s="94" t="s">
        <v>11</v>
      </c>
      <c r="L38" s="93" t="s">
        <v>12</v>
      </c>
      <c r="M38" s="88" t="s">
        <v>11</v>
      </c>
      <c r="N38" s="93" t="s">
        <v>12</v>
      </c>
    </row>
    <row r="39" spans="1:14" ht="9">
      <c r="A39" s="87" t="s">
        <v>365</v>
      </c>
      <c r="B39" s="91">
        <v>9</v>
      </c>
      <c r="D39" s="91"/>
      <c r="F39" s="91"/>
      <c r="H39" s="91"/>
      <c r="I39" s="87" t="s">
        <v>364</v>
      </c>
      <c r="J39" s="91">
        <v>8.5</v>
      </c>
      <c r="K39" s="95" t="s">
        <v>361</v>
      </c>
      <c r="L39" s="91">
        <v>6.2</v>
      </c>
      <c r="N39" s="91"/>
    </row>
    <row r="40" spans="2:14" ht="9">
      <c r="B40" s="91"/>
      <c r="D40" s="91"/>
      <c r="F40" s="91"/>
      <c r="H40" s="91"/>
      <c r="I40" s="87" t="s">
        <v>359</v>
      </c>
      <c r="J40" s="91">
        <v>29.1</v>
      </c>
      <c r="L40" s="91"/>
      <c r="N40" s="91"/>
    </row>
    <row r="41" spans="2:14" ht="9">
      <c r="B41" s="91"/>
      <c r="D41" s="91"/>
      <c r="F41" s="91"/>
      <c r="H41" s="91"/>
      <c r="J41" s="9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10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2:14" ht="9">
      <c r="B56" s="91"/>
      <c r="D56" s="91"/>
      <c r="F56" s="91"/>
      <c r="H56" s="91"/>
      <c r="J56" s="91"/>
      <c r="L56" s="91"/>
      <c r="N56" s="91"/>
    </row>
    <row r="57" spans="2:14" ht="9">
      <c r="B57" s="91"/>
      <c r="D57" s="91"/>
      <c r="F57" s="91"/>
      <c r="H57" s="91"/>
      <c r="J57" s="91"/>
      <c r="L57" s="91"/>
      <c r="N57" s="91"/>
    </row>
    <row r="58" spans="2:14" ht="9">
      <c r="B58" s="91"/>
      <c r="D58" s="91"/>
      <c r="F58" s="91"/>
      <c r="H58" s="91"/>
      <c r="J58" s="91"/>
      <c r="L58" s="91"/>
      <c r="N58" s="91"/>
    </row>
    <row r="59" spans="1:15" ht="9">
      <c r="A59" s="92"/>
      <c r="B59" s="93">
        <f>SUM(B39:B58)</f>
        <v>9</v>
      </c>
      <c r="C59" s="92"/>
      <c r="D59" s="93">
        <f>SUM(D39:D58)</f>
        <v>0</v>
      </c>
      <c r="E59" s="92"/>
      <c r="F59" s="93">
        <f>SUM(F39:F58)</f>
        <v>0</v>
      </c>
      <c r="G59" s="92"/>
      <c r="H59" s="93">
        <f>SUM(H39:H58)</f>
        <v>0</v>
      </c>
      <c r="I59" s="92"/>
      <c r="J59" s="93">
        <f>SUM(J39:J58)</f>
        <v>37.6</v>
      </c>
      <c r="K59" s="96"/>
      <c r="L59" s="93">
        <f>SUM(L39:L58)</f>
        <v>6.2</v>
      </c>
      <c r="M59" s="92"/>
      <c r="N59" s="93">
        <f>SUM(N39:N58)</f>
        <v>0</v>
      </c>
      <c r="O59" s="92">
        <f>SUM(A59:N59)</f>
        <v>52.800000000000004</v>
      </c>
    </row>
    <row r="60" spans="2:14" ht="9">
      <c r="B60" s="91"/>
      <c r="D60" s="91"/>
      <c r="F60" s="91"/>
      <c r="H60" s="91"/>
      <c r="J60" s="91"/>
      <c r="L60" s="91"/>
      <c r="N60" s="91"/>
    </row>
    <row r="61" spans="2:15" ht="9">
      <c r="B61" s="91"/>
      <c r="D61" s="91"/>
      <c r="F61" s="91"/>
      <c r="H61" s="91"/>
      <c r="J61" s="91"/>
      <c r="L61" s="91"/>
      <c r="N61" s="91"/>
      <c r="O61" s="92">
        <f>SUM(O59+O67)</f>
        <v>52.800000000000004</v>
      </c>
    </row>
    <row r="62" spans="2:14" ht="9">
      <c r="B62" s="91"/>
      <c r="D62" s="91"/>
      <c r="F62" s="91"/>
      <c r="H62" s="91"/>
      <c r="J62" s="91"/>
      <c r="L62" s="91"/>
      <c r="N62" s="91"/>
    </row>
    <row r="63" spans="2:14" ht="9">
      <c r="B63" s="91"/>
      <c r="D63" s="91"/>
      <c r="F63" s="91"/>
      <c r="H63" s="91"/>
      <c r="J63" s="91"/>
      <c r="L63" s="91"/>
      <c r="N63" s="91"/>
    </row>
    <row r="64" spans="2:14" ht="9">
      <c r="B64" s="91"/>
      <c r="D64" s="91"/>
      <c r="F64" s="91"/>
      <c r="H64" s="91"/>
      <c r="J64" s="91"/>
      <c r="L64" s="91"/>
      <c r="N64" s="91"/>
    </row>
    <row r="65" spans="2:14" ht="9">
      <c r="B65" s="91"/>
      <c r="D65" s="91"/>
      <c r="F65" s="91"/>
      <c r="H65" s="91"/>
      <c r="J65" s="91"/>
      <c r="L65" s="91"/>
      <c r="N65" s="91"/>
    </row>
    <row r="66" spans="2:14" ht="9">
      <c r="B66" s="91"/>
      <c r="D66" s="91"/>
      <c r="F66" s="91"/>
      <c r="H66" s="91"/>
      <c r="J66" s="91"/>
      <c r="L66" s="91"/>
      <c r="N66" s="91"/>
    </row>
    <row r="67" spans="2:15" ht="9">
      <c r="B67" s="91"/>
      <c r="D67" s="91"/>
      <c r="F67" s="91"/>
      <c r="H67" s="91"/>
      <c r="J67" s="91"/>
      <c r="L67" s="91"/>
      <c r="N67" s="91"/>
      <c r="O67" s="92">
        <f>SUM(O68*2)</f>
        <v>0</v>
      </c>
    </row>
    <row r="68" spans="1:15" ht="9">
      <c r="A68" s="92"/>
      <c r="B68" s="93">
        <f>SUM(B60:B67)</f>
        <v>0</v>
      </c>
      <c r="C68" s="92"/>
      <c r="D68" s="93">
        <f>SUM(D60:D67)</f>
        <v>0</v>
      </c>
      <c r="E68" s="92"/>
      <c r="F68" s="93">
        <f>SUM(F60:F67)</f>
        <v>0</v>
      </c>
      <c r="G68" s="92"/>
      <c r="H68" s="93">
        <f>SUM(H60:H67)</f>
        <v>0</v>
      </c>
      <c r="I68" s="92"/>
      <c r="J68" s="93">
        <f>SUM(J60:J67)</f>
        <v>0</v>
      </c>
      <c r="K68" s="96"/>
      <c r="L68" s="93">
        <f>SUM(L60:L67)</f>
        <v>0</v>
      </c>
      <c r="M68" s="92"/>
      <c r="N68" s="93">
        <f>SUM(N60:N67)</f>
        <v>0</v>
      </c>
      <c r="O68" s="92">
        <f>SUM(A68:N68)</f>
        <v>0</v>
      </c>
    </row>
    <row r="69" spans="1:14" ht="9">
      <c r="A69" s="92"/>
      <c r="B69" s="93"/>
      <c r="C69" s="92"/>
      <c r="D69" s="93"/>
      <c r="E69" s="92"/>
      <c r="F69" s="93"/>
      <c r="G69" s="92"/>
      <c r="H69" s="93"/>
      <c r="I69" s="92"/>
      <c r="J69" s="93"/>
      <c r="K69" s="96"/>
      <c r="L69" s="93"/>
      <c r="M69" s="92"/>
      <c r="N69" s="93"/>
    </row>
    <row r="70" spans="1:14" ht="9">
      <c r="A70" s="92"/>
      <c r="B70" s="93"/>
      <c r="C70" s="92"/>
      <c r="D70" s="93"/>
      <c r="E70" s="92"/>
      <c r="F70" s="93"/>
      <c r="G70" s="92"/>
      <c r="H70" s="93"/>
      <c r="I70" s="92"/>
      <c r="J70" s="93"/>
      <c r="K70" s="96"/>
      <c r="L70" s="93"/>
      <c r="M70" s="92"/>
      <c r="N70" s="93"/>
    </row>
    <row r="71" spans="1:15" ht="9">
      <c r="A71" s="214" t="s">
        <v>135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5"/>
      <c r="O71" s="86"/>
    </row>
    <row r="72" spans="1:14" ht="9">
      <c r="A72" s="88" t="str">
        <f aca="true" t="shared" si="1" ref="A72:L72">A2</f>
        <v>MAY</v>
      </c>
      <c r="B72" s="89" t="str">
        <f t="shared" si="1"/>
        <v>P</v>
      </c>
      <c r="C72" s="88" t="str">
        <f t="shared" si="1"/>
        <v>HARDING</v>
      </c>
      <c r="D72" s="89" t="str">
        <f t="shared" si="1"/>
        <v>T</v>
      </c>
      <c r="E72" s="88" t="str">
        <f t="shared" si="1"/>
        <v>KLEYN</v>
      </c>
      <c r="F72" s="89" t="str">
        <f t="shared" si="1"/>
        <v>H</v>
      </c>
      <c r="G72" s="88" t="str">
        <f t="shared" si="1"/>
        <v>ERASMUS</v>
      </c>
      <c r="H72" s="89" t="str">
        <f t="shared" si="1"/>
        <v>K</v>
      </c>
      <c r="I72" s="88" t="str">
        <f t="shared" si="1"/>
        <v>FROST</v>
      </c>
      <c r="J72" s="89" t="str">
        <f t="shared" si="1"/>
        <v>M</v>
      </c>
      <c r="K72" s="88" t="str">
        <f t="shared" si="1"/>
        <v>DE JAGER</v>
      </c>
      <c r="L72" s="89" t="str">
        <f t="shared" si="1"/>
        <v>K</v>
      </c>
      <c r="M72" s="90"/>
      <c r="N72" s="91"/>
    </row>
    <row r="73" spans="1:14" ht="9">
      <c r="A73" s="88" t="s">
        <v>11</v>
      </c>
      <c r="B73" s="93" t="s">
        <v>12</v>
      </c>
      <c r="C73" s="88" t="s">
        <v>11</v>
      </c>
      <c r="D73" s="93" t="s">
        <v>12</v>
      </c>
      <c r="E73" s="88" t="s">
        <v>11</v>
      </c>
      <c r="F73" s="93" t="s">
        <v>12</v>
      </c>
      <c r="G73" s="88" t="s">
        <v>11</v>
      </c>
      <c r="H73" s="93" t="s">
        <v>12</v>
      </c>
      <c r="I73" s="88" t="s">
        <v>11</v>
      </c>
      <c r="J73" s="93" t="s">
        <v>12</v>
      </c>
      <c r="K73" s="94" t="s">
        <v>11</v>
      </c>
      <c r="L73" s="93" t="s">
        <v>12</v>
      </c>
      <c r="M73" s="88" t="s">
        <v>11</v>
      </c>
      <c r="N73" s="93" t="s">
        <v>12</v>
      </c>
    </row>
    <row r="74" spans="2:14" ht="9">
      <c r="B74" s="91"/>
      <c r="C74" s="87" t="s">
        <v>362</v>
      </c>
      <c r="D74" s="91">
        <v>3</v>
      </c>
      <c r="E74" s="87" t="s">
        <v>366</v>
      </c>
      <c r="F74" s="91">
        <v>2.6</v>
      </c>
      <c r="G74" s="87" t="s">
        <v>366</v>
      </c>
      <c r="H74" s="91">
        <v>2.1</v>
      </c>
      <c r="J74" s="91"/>
      <c r="K74" s="95" t="s">
        <v>362</v>
      </c>
      <c r="L74" s="91">
        <v>2.7</v>
      </c>
      <c r="N74" s="91"/>
    </row>
    <row r="75" spans="2:14" ht="9">
      <c r="B75" s="91"/>
      <c r="C75" s="87" t="s">
        <v>362</v>
      </c>
      <c r="D75" s="91">
        <v>2.6</v>
      </c>
      <c r="F75" s="91"/>
      <c r="G75" s="87" t="s">
        <v>366</v>
      </c>
      <c r="H75" s="91">
        <v>2.2</v>
      </c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2:14" ht="9">
      <c r="B86" s="91"/>
      <c r="D86" s="91"/>
      <c r="F86" s="91"/>
      <c r="H86" s="91"/>
      <c r="J86" s="91"/>
      <c r="L86" s="91"/>
      <c r="N86" s="91"/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1:15" ht="9">
      <c r="A89" s="92"/>
      <c r="B89" s="93">
        <f>SUM(B74:B88)</f>
        <v>0</v>
      </c>
      <c r="C89" s="92"/>
      <c r="D89" s="93">
        <f>SUM(D74:D88)</f>
        <v>5.6</v>
      </c>
      <c r="E89" s="92"/>
      <c r="F89" s="93">
        <f>SUM(F74:F88)</f>
        <v>2.6</v>
      </c>
      <c r="G89" s="92"/>
      <c r="H89" s="93">
        <f>SUM(H74:H88)</f>
        <v>4.300000000000001</v>
      </c>
      <c r="I89" s="92"/>
      <c r="J89" s="93">
        <f>SUM(J74:J88)</f>
        <v>0</v>
      </c>
      <c r="K89" s="96"/>
      <c r="L89" s="93">
        <f>SUM(L74:L88)</f>
        <v>2.7</v>
      </c>
      <c r="M89" s="92"/>
      <c r="N89" s="93">
        <f>SUM(N74:N88)</f>
        <v>0</v>
      </c>
      <c r="O89" s="92">
        <f>SUM(A89:N89)</f>
        <v>15.2</v>
      </c>
    </row>
    <row r="90" spans="2:14" ht="9">
      <c r="B90" s="91"/>
      <c r="D90" s="91"/>
      <c r="F90" s="91"/>
      <c r="H90" s="91"/>
      <c r="J90" s="91"/>
      <c r="L90" s="91"/>
      <c r="N90" s="91"/>
    </row>
    <row r="91" spans="2:15" ht="9">
      <c r="B91" s="91"/>
      <c r="D91" s="91"/>
      <c r="F91" s="91"/>
      <c r="H91" s="91"/>
      <c r="J91" s="91"/>
      <c r="L91" s="91"/>
      <c r="N91" s="91"/>
      <c r="O91" s="92">
        <f>SUM(O89+O97)</f>
        <v>15.2</v>
      </c>
    </row>
    <row r="92" spans="2:14" ht="9">
      <c r="B92" s="91"/>
      <c r="D92" s="91"/>
      <c r="F92" s="91"/>
      <c r="H92" s="91"/>
      <c r="J92" s="91"/>
      <c r="L92" s="91"/>
      <c r="N92" s="91"/>
    </row>
    <row r="93" spans="2:14" ht="9">
      <c r="B93" s="91"/>
      <c r="D93" s="91"/>
      <c r="F93" s="91"/>
      <c r="H93" s="91"/>
      <c r="J93" s="91"/>
      <c r="L93" s="91"/>
      <c r="N93" s="91"/>
    </row>
    <row r="94" spans="2:14" ht="9">
      <c r="B94" s="91"/>
      <c r="D94" s="91"/>
      <c r="F94" s="91"/>
      <c r="H94" s="91"/>
      <c r="J94" s="91"/>
      <c r="L94" s="91"/>
      <c r="N94" s="91"/>
    </row>
    <row r="95" spans="2:14" ht="9">
      <c r="B95" s="91"/>
      <c r="D95" s="91"/>
      <c r="F95" s="91"/>
      <c r="H95" s="91"/>
      <c r="J95" s="91"/>
      <c r="L95" s="91"/>
      <c r="N95" s="91"/>
    </row>
    <row r="96" spans="2:14" ht="9">
      <c r="B96" s="91"/>
      <c r="D96" s="91"/>
      <c r="F96" s="91"/>
      <c r="H96" s="91"/>
      <c r="J96" s="91"/>
      <c r="L96" s="91"/>
      <c r="N96" s="91"/>
    </row>
    <row r="97" spans="2:15" ht="9">
      <c r="B97" s="91"/>
      <c r="D97" s="91"/>
      <c r="F97" s="91"/>
      <c r="H97" s="91"/>
      <c r="J97" s="91"/>
      <c r="L97" s="91"/>
      <c r="N97" s="91"/>
      <c r="O97" s="92">
        <f>SUM(O98*2)</f>
        <v>0</v>
      </c>
    </row>
    <row r="98" spans="1:15" ht="9">
      <c r="A98" s="92"/>
      <c r="B98" s="93">
        <f>SUM(B90:B97)</f>
        <v>0</v>
      </c>
      <c r="C98" s="92"/>
      <c r="D98" s="93">
        <f>SUM(D90:D97)</f>
        <v>0</v>
      </c>
      <c r="E98" s="92"/>
      <c r="F98" s="93">
        <f>SUM(F90:F97)</f>
        <v>0</v>
      </c>
      <c r="G98" s="92"/>
      <c r="H98" s="93">
        <f>SUM(H90:H97)</f>
        <v>0</v>
      </c>
      <c r="I98" s="92"/>
      <c r="J98" s="93">
        <f>SUM(J90:J97)</f>
        <v>0</v>
      </c>
      <c r="K98" s="96"/>
      <c r="L98" s="93">
        <f>SUM(L90:L97)</f>
        <v>0</v>
      </c>
      <c r="M98" s="92"/>
      <c r="N98" s="93">
        <f>SUM(N90:N97)</f>
        <v>0</v>
      </c>
      <c r="O98" s="92">
        <f>SUM(A98:N98)</f>
        <v>0</v>
      </c>
    </row>
    <row r="99" spans="1:14" ht="9">
      <c r="A99" s="92"/>
      <c r="B99" s="102"/>
      <c r="C99" s="92"/>
      <c r="D99" s="102"/>
      <c r="E99" s="92"/>
      <c r="F99" s="102"/>
      <c r="G99" s="92"/>
      <c r="H99" s="102"/>
      <c r="I99" s="92"/>
      <c r="J99" s="102"/>
      <c r="K99" s="96"/>
      <c r="L99" s="102"/>
      <c r="M99" s="92"/>
      <c r="N99" s="102"/>
    </row>
    <row r="100" spans="1:14" ht="9">
      <c r="A100" s="92"/>
      <c r="B100" s="102"/>
      <c r="C100" s="92"/>
      <c r="D100" s="102"/>
      <c r="E100" s="92"/>
      <c r="F100" s="102"/>
      <c r="G100" s="92"/>
      <c r="H100" s="102"/>
      <c r="I100" s="92"/>
      <c r="J100" s="102"/>
      <c r="K100" s="96"/>
      <c r="L100" s="102"/>
      <c r="M100" s="92"/>
      <c r="N100" s="102"/>
    </row>
    <row r="101" spans="1:14" ht="9">
      <c r="A101" s="92"/>
      <c r="B101" s="102"/>
      <c r="C101" s="92"/>
      <c r="D101" s="102"/>
      <c r="E101" s="92"/>
      <c r="F101" s="102"/>
      <c r="G101" s="92"/>
      <c r="H101" s="102"/>
      <c r="I101" s="92"/>
      <c r="J101" s="102"/>
      <c r="K101" s="96"/>
      <c r="L101" s="102"/>
      <c r="M101" s="92"/>
      <c r="N101" s="102"/>
    </row>
    <row r="102" spans="1:14" ht="9">
      <c r="A102" s="92"/>
      <c r="B102" s="102"/>
      <c r="C102" s="92"/>
      <c r="D102" s="102"/>
      <c r="E102" s="92"/>
      <c r="F102" s="102"/>
      <c r="G102" s="92"/>
      <c r="H102" s="102"/>
      <c r="I102" s="92"/>
      <c r="J102" s="102"/>
      <c r="K102" s="96"/>
      <c r="L102" s="102"/>
      <c r="M102" s="92"/>
      <c r="N102" s="102"/>
    </row>
    <row r="103" spans="1:14" ht="9">
      <c r="A103" s="92"/>
      <c r="B103" s="102"/>
      <c r="C103" s="92"/>
      <c r="D103" s="102"/>
      <c r="E103" s="92"/>
      <c r="F103" s="102"/>
      <c r="G103" s="92"/>
      <c r="H103" s="102"/>
      <c r="I103" s="92"/>
      <c r="J103" s="102"/>
      <c r="K103" s="96"/>
      <c r="L103" s="102"/>
      <c r="M103" s="92"/>
      <c r="N103" s="102"/>
    </row>
    <row r="104" spans="1:14" ht="9">
      <c r="A104" s="92"/>
      <c r="B104" s="102"/>
      <c r="C104" s="92"/>
      <c r="D104" s="102"/>
      <c r="E104" s="92"/>
      <c r="F104" s="102"/>
      <c r="G104" s="92"/>
      <c r="H104" s="102"/>
      <c r="I104" s="92"/>
      <c r="J104" s="102"/>
      <c r="K104" s="96"/>
      <c r="L104" s="102"/>
      <c r="M104" s="92"/>
      <c r="N104" s="102"/>
    </row>
    <row r="106" spans="1:11" ht="12.75">
      <c r="A106" s="103" t="s">
        <v>1</v>
      </c>
      <c r="B106" s="103"/>
      <c r="C106" s="104"/>
      <c r="D106" s="46" t="s">
        <v>0</v>
      </c>
      <c r="E106" s="48"/>
      <c r="F106" s="48"/>
      <c r="G106" s="48"/>
      <c r="H106" s="48"/>
      <c r="I106" s="105"/>
      <c r="J106" s="105"/>
      <c r="K106" s="47"/>
    </row>
    <row r="107" spans="1:11" ht="12.75">
      <c r="A107" s="106" t="s">
        <v>7</v>
      </c>
      <c r="B107" s="106"/>
      <c r="C107" s="106" t="s">
        <v>7</v>
      </c>
      <c r="D107" s="106" t="s">
        <v>8</v>
      </c>
      <c r="E107" s="106" t="s">
        <v>9</v>
      </c>
      <c r="F107" s="106" t="s">
        <v>8</v>
      </c>
      <c r="G107" s="106" t="s">
        <v>8</v>
      </c>
      <c r="H107" s="106" t="s">
        <v>9</v>
      </c>
      <c r="I107" s="107" t="s">
        <v>10</v>
      </c>
      <c r="J107" s="107" t="s">
        <v>10</v>
      </c>
      <c r="K107" s="47"/>
    </row>
    <row r="108" spans="1:11" ht="12.75">
      <c r="A108" s="106" t="s">
        <v>13</v>
      </c>
      <c r="B108" s="106" t="s">
        <v>14</v>
      </c>
      <c r="C108" s="106" t="s">
        <v>15</v>
      </c>
      <c r="D108" s="106" t="s">
        <v>16</v>
      </c>
      <c r="E108" s="106" t="s">
        <v>16</v>
      </c>
      <c r="F108" s="106" t="s">
        <v>17</v>
      </c>
      <c r="G108" s="106" t="s">
        <v>18</v>
      </c>
      <c r="H108" s="106" t="s">
        <v>18</v>
      </c>
      <c r="I108" s="107" t="s">
        <v>16</v>
      </c>
      <c r="J108" s="107" t="s">
        <v>17</v>
      </c>
      <c r="K108" s="47"/>
    </row>
    <row r="109" spans="1:11" ht="12.75">
      <c r="A109" s="108" t="str">
        <f>A2</f>
        <v>MAY</v>
      </c>
      <c r="B109" s="83" t="str">
        <f>B2</f>
        <v>P</v>
      </c>
      <c r="C109" s="109"/>
      <c r="D109" s="62">
        <f>SUM(B34)</f>
        <v>0</v>
      </c>
      <c r="E109" s="62">
        <f>SUM(D109*2)</f>
        <v>0</v>
      </c>
      <c r="F109" s="62">
        <f>SUM(B29)</f>
        <v>0</v>
      </c>
      <c r="G109" s="62">
        <f>SUM(F109+D109)</f>
        <v>0</v>
      </c>
      <c r="H109" s="62">
        <f>SUM(E109+F109)</f>
        <v>0</v>
      </c>
      <c r="I109" s="110">
        <f>COUNTA(A30:A33)</f>
        <v>0</v>
      </c>
      <c r="J109" s="110">
        <f>COUNTA(A4:A28)</f>
        <v>0</v>
      </c>
      <c r="K109" s="47"/>
    </row>
    <row r="110" spans="1:11" ht="12.75">
      <c r="A110" s="108" t="str">
        <f>C2</f>
        <v>HARDING</v>
      </c>
      <c r="B110" s="83" t="str">
        <f>D2</f>
        <v>T</v>
      </c>
      <c r="C110" s="109"/>
      <c r="D110" s="62">
        <f>SUM(D34)</f>
        <v>0</v>
      </c>
      <c r="E110" s="62">
        <f aca="true" t="shared" si="2" ref="E110:E115">SUM(D110*2)</f>
        <v>0</v>
      </c>
      <c r="F110" s="62">
        <f>SUM(D29)</f>
        <v>0</v>
      </c>
      <c r="G110" s="62">
        <f aca="true" t="shared" si="3" ref="G110:G115">SUM(F110+D110)</f>
        <v>0</v>
      </c>
      <c r="H110" s="62">
        <f aca="true" t="shared" si="4" ref="H110:H115">SUM(E110+F110)</f>
        <v>0</v>
      </c>
      <c r="I110" s="110">
        <f>COUNTA(C30:C33)</f>
        <v>0</v>
      </c>
      <c r="J110" s="110">
        <f>COUNTA(C4:C28)</f>
        <v>0</v>
      </c>
      <c r="K110" s="47"/>
    </row>
    <row r="111" spans="1:11" ht="12.75">
      <c r="A111" s="108" t="str">
        <f>E2</f>
        <v>KLEYN</v>
      </c>
      <c r="B111" s="83" t="str">
        <f>F2</f>
        <v>H</v>
      </c>
      <c r="C111" s="109"/>
      <c r="D111" s="62">
        <f>SUM(F34)</f>
        <v>1.2</v>
      </c>
      <c r="E111" s="62">
        <f t="shared" si="2"/>
        <v>2.4</v>
      </c>
      <c r="F111" s="62">
        <f>SUM(F29)</f>
        <v>8.8</v>
      </c>
      <c r="G111" s="62">
        <f t="shared" si="3"/>
        <v>10</v>
      </c>
      <c r="H111" s="62">
        <f t="shared" si="4"/>
        <v>11.200000000000001</v>
      </c>
      <c r="I111" s="110">
        <f>COUNTA(E30:E33)</f>
        <v>1</v>
      </c>
      <c r="J111" s="110">
        <f>COUNTA(E4:E28)</f>
        <v>1</v>
      </c>
      <c r="K111" s="47"/>
    </row>
    <row r="112" spans="1:11" ht="12.75">
      <c r="A112" s="108" t="str">
        <f>G2</f>
        <v>ERASMUS</v>
      </c>
      <c r="B112" s="83" t="str">
        <f>H2</f>
        <v>K</v>
      </c>
      <c r="C112" s="109"/>
      <c r="D112" s="62">
        <f>SUM(H34)</f>
        <v>0</v>
      </c>
      <c r="E112" s="62">
        <f t="shared" si="2"/>
        <v>0</v>
      </c>
      <c r="F112" s="62">
        <f>SUM(H29)</f>
        <v>0</v>
      </c>
      <c r="G112" s="62">
        <f t="shared" si="3"/>
        <v>0</v>
      </c>
      <c r="H112" s="62">
        <f t="shared" si="4"/>
        <v>0</v>
      </c>
      <c r="I112" s="110">
        <f>COUNTA(G30:G33)</f>
        <v>0</v>
      </c>
      <c r="J112" s="110">
        <f>COUNTA(G4:G28)</f>
        <v>0</v>
      </c>
      <c r="K112" s="47"/>
    </row>
    <row r="113" spans="1:11" ht="12.75">
      <c r="A113" s="108" t="str">
        <f>I2</f>
        <v>FROST</v>
      </c>
      <c r="B113" s="83" t="str">
        <f>J2</f>
        <v>M</v>
      </c>
      <c r="C113" s="109"/>
      <c r="D113" s="62">
        <f>SUM(J34)</f>
        <v>0</v>
      </c>
      <c r="E113" s="62">
        <f t="shared" si="2"/>
        <v>0</v>
      </c>
      <c r="F113" s="62">
        <f>SUM(J29)</f>
        <v>0</v>
      </c>
      <c r="G113" s="62">
        <f t="shared" si="3"/>
        <v>0</v>
      </c>
      <c r="H113" s="62">
        <f t="shared" si="4"/>
        <v>0</v>
      </c>
      <c r="I113" s="110">
        <f>COUNTA(I30:I33)</f>
        <v>0</v>
      </c>
      <c r="J113" s="110">
        <f>COUNTA(I4:I28)</f>
        <v>0</v>
      </c>
      <c r="K113" s="47"/>
    </row>
    <row r="114" spans="1:11" ht="12.75">
      <c r="A114" s="108" t="str">
        <f>K2</f>
        <v>DE JAGER</v>
      </c>
      <c r="B114" s="83" t="str">
        <f>L2</f>
        <v>K</v>
      </c>
      <c r="C114" s="109"/>
      <c r="D114" s="62">
        <f>SUM(L34)</f>
        <v>0</v>
      </c>
      <c r="E114" s="62">
        <f t="shared" si="2"/>
        <v>0</v>
      </c>
      <c r="F114" s="62">
        <f>SUM(L29)</f>
        <v>0</v>
      </c>
      <c r="G114" s="62">
        <f t="shared" si="3"/>
        <v>0</v>
      </c>
      <c r="H114" s="62">
        <f t="shared" si="4"/>
        <v>0</v>
      </c>
      <c r="I114" s="110">
        <f>COUNTA(K30:K33)</f>
        <v>0</v>
      </c>
      <c r="J114" s="110">
        <f>COUNTA(K4:K28)</f>
        <v>0</v>
      </c>
      <c r="K114" s="47"/>
    </row>
    <row r="115" spans="1:11" ht="13.5" thickBot="1">
      <c r="A115" s="108" t="str">
        <f>M2</f>
        <v>M</v>
      </c>
      <c r="B115" s="62" t="str">
        <f>N2</f>
        <v>N</v>
      </c>
      <c r="C115" s="109"/>
      <c r="D115" s="62"/>
      <c r="E115" s="62">
        <f t="shared" si="2"/>
        <v>0</v>
      </c>
      <c r="F115" s="62"/>
      <c r="G115" s="62">
        <f t="shared" si="3"/>
        <v>0</v>
      </c>
      <c r="H115" s="62">
        <f t="shared" si="4"/>
        <v>0</v>
      </c>
      <c r="I115" s="110">
        <f>COUNTA(M30:M33)</f>
        <v>0</v>
      </c>
      <c r="J115" s="110">
        <f>COUNTA(M4:M28)</f>
        <v>0</v>
      </c>
      <c r="K115" s="47"/>
    </row>
    <row r="116" spans="1:11" ht="14.25" thickBot="1" thickTop="1">
      <c r="A116" s="111" t="s">
        <v>19</v>
      </c>
      <c r="B116" s="112"/>
      <c r="C116" s="113"/>
      <c r="D116" s="114">
        <f aca="true" t="shared" si="5" ref="D116:J116">SUM(D109:D115)</f>
        <v>1.2</v>
      </c>
      <c r="E116" s="114">
        <f t="shared" si="5"/>
        <v>2.4</v>
      </c>
      <c r="F116" s="114">
        <f t="shared" si="5"/>
        <v>8.8</v>
      </c>
      <c r="G116" s="114">
        <f t="shared" si="5"/>
        <v>10</v>
      </c>
      <c r="H116" s="114">
        <f t="shared" si="5"/>
        <v>11.200000000000001</v>
      </c>
      <c r="I116" s="110">
        <f t="shared" si="5"/>
        <v>1</v>
      </c>
      <c r="J116" s="110">
        <f t="shared" si="5"/>
        <v>1</v>
      </c>
      <c r="K116" s="47"/>
    </row>
    <row r="117" spans="1:11" ht="13.5" thickTop="1">
      <c r="A117" s="77"/>
      <c r="B117" s="77"/>
      <c r="C117" s="77"/>
      <c r="D117" s="115"/>
      <c r="E117" s="115"/>
      <c r="F117" s="115"/>
      <c r="G117" s="115"/>
      <c r="H117" s="115"/>
      <c r="I117" s="60"/>
      <c r="J117" s="60"/>
      <c r="K117" s="47"/>
    </row>
    <row r="118" spans="1:11" ht="12.75">
      <c r="A118" s="103" t="s">
        <v>1</v>
      </c>
      <c r="B118" s="103"/>
      <c r="C118" s="104"/>
      <c r="D118" s="46" t="s">
        <v>20</v>
      </c>
      <c r="E118" s="48"/>
      <c r="F118" s="48"/>
      <c r="G118" s="48"/>
      <c r="H118" s="48"/>
      <c r="I118" s="105"/>
      <c r="J118" s="105"/>
      <c r="K118" s="47"/>
    </row>
    <row r="119" spans="1:11" ht="12.75">
      <c r="A119" s="106" t="s">
        <v>7</v>
      </c>
      <c r="B119" s="106"/>
      <c r="C119" s="106" t="s">
        <v>7</v>
      </c>
      <c r="D119" s="106" t="s">
        <v>8</v>
      </c>
      <c r="E119" s="106" t="s">
        <v>9</v>
      </c>
      <c r="F119" s="106" t="s">
        <v>8</v>
      </c>
      <c r="G119" s="106" t="s">
        <v>8</v>
      </c>
      <c r="H119" s="106" t="s">
        <v>9</v>
      </c>
      <c r="I119" s="107" t="s">
        <v>10</v>
      </c>
      <c r="J119" s="107" t="s">
        <v>10</v>
      </c>
      <c r="K119" s="47"/>
    </row>
    <row r="120" spans="1:11" ht="12.75">
      <c r="A120" s="106" t="s">
        <v>13</v>
      </c>
      <c r="B120" s="106" t="s">
        <v>14</v>
      </c>
      <c r="C120" s="106" t="s">
        <v>15</v>
      </c>
      <c r="D120" s="106" t="s">
        <v>16</v>
      </c>
      <c r="E120" s="106" t="s">
        <v>16</v>
      </c>
      <c r="F120" s="106" t="s">
        <v>17</v>
      </c>
      <c r="G120" s="106" t="s">
        <v>18</v>
      </c>
      <c r="H120" s="106" t="s">
        <v>18</v>
      </c>
      <c r="I120" s="107" t="s">
        <v>16</v>
      </c>
      <c r="J120" s="107" t="s">
        <v>17</v>
      </c>
      <c r="K120" s="47"/>
    </row>
    <row r="121" spans="1:11" ht="12.75">
      <c r="A121" s="108" t="str">
        <f>A2</f>
        <v>MAY</v>
      </c>
      <c r="B121" s="83" t="str">
        <f>B2</f>
        <v>P</v>
      </c>
      <c r="C121" s="109"/>
      <c r="D121" s="62">
        <f>SUM(B68)</f>
        <v>0</v>
      </c>
      <c r="E121" s="62">
        <f>SUM(D121*2)</f>
        <v>0</v>
      </c>
      <c r="F121" s="62">
        <f>SUM(B59)</f>
        <v>9</v>
      </c>
      <c r="G121" s="62">
        <f>SUM(F121+D121)</f>
        <v>9</v>
      </c>
      <c r="H121" s="62">
        <f>SUM(E121+F121)</f>
        <v>9</v>
      </c>
      <c r="I121" s="110">
        <f>COUNTA(A60:A68)</f>
        <v>0</v>
      </c>
      <c r="J121" s="110">
        <f>COUNTA(A39:A58)</f>
        <v>1</v>
      </c>
      <c r="K121" s="47"/>
    </row>
    <row r="122" spans="1:11" ht="12.75">
      <c r="A122" s="108" t="str">
        <f>C2</f>
        <v>HARDING</v>
      </c>
      <c r="B122" s="83" t="str">
        <f>D2</f>
        <v>T</v>
      </c>
      <c r="C122" s="109"/>
      <c r="D122" s="62">
        <f>SUM(D68)</f>
        <v>0</v>
      </c>
      <c r="E122" s="62">
        <f aca="true" t="shared" si="6" ref="E122:E127">SUM(D122*2)</f>
        <v>0</v>
      </c>
      <c r="F122" s="62">
        <f>SUM(D59)</f>
        <v>0</v>
      </c>
      <c r="G122" s="62">
        <f aca="true" t="shared" si="7" ref="G122:G127">SUM(F122+D122)</f>
        <v>0</v>
      </c>
      <c r="H122" s="62">
        <f aca="true" t="shared" si="8" ref="H122:H127">SUM(E122+F122)</f>
        <v>0</v>
      </c>
      <c r="I122" s="110">
        <f>COUNTA(C60:C68)</f>
        <v>0</v>
      </c>
      <c r="J122" s="110">
        <f>COUNTA(C39:C58)</f>
        <v>0</v>
      </c>
      <c r="K122" s="47"/>
    </row>
    <row r="123" spans="1:11" ht="12.75">
      <c r="A123" s="108" t="str">
        <f>E2</f>
        <v>KLEYN</v>
      </c>
      <c r="B123" s="83" t="str">
        <f>F2</f>
        <v>H</v>
      </c>
      <c r="C123" s="109"/>
      <c r="D123" s="62">
        <f>SUM(F68)</f>
        <v>0</v>
      </c>
      <c r="E123" s="62">
        <f t="shared" si="6"/>
        <v>0</v>
      </c>
      <c r="F123" s="62">
        <f>SUM(F59)</f>
        <v>0</v>
      </c>
      <c r="G123" s="62">
        <f t="shared" si="7"/>
        <v>0</v>
      </c>
      <c r="H123" s="62">
        <f t="shared" si="8"/>
        <v>0</v>
      </c>
      <c r="I123" s="110">
        <f>COUNTA(E60:E68)</f>
        <v>0</v>
      </c>
      <c r="J123" s="110">
        <f>COUNTA(E39:E58)</f>
        <v>0</v>
      </c>
      <c r="K123" s="47"/>
    </row>
    <row r="124" spans="1:11" ht="12.75">
      <c r="A124" s="108" t="str">
        <f>G2</f>
        <v>ERASMUS</v>
      </c>
      <c r="B124" s="83" t="str">
        <f>H2</f>
        <v>K</v>
      </c>
      <c r="C124" s="109"/>
      <c r="D124" s="62">
        <f>SUM(H68)</f>
        <v>0</v>
      </c>
      <c r="E124" s="62">
        <f t="shared" si="6"/>
        <v>0</v>
      </c>
      <c r="F124" s="62">
        <f>SUM(H59)</f>
        <v>0</v>
      </c>
      <c r="G124" s="62">
        <f t="shared" si="7"/>
        <v>0</v>
      </c>
      <c r="H124" s="62">
        <f t="shared" si="8"/>
        <v>0</v>
      </c>
      <c r="I124" s="110">
        <f>COUNTA(G60:G68)</f>
        <v>0</v>
      </c>
      <c r="J124" s="110">
        <f>COUNTA(G39:G58)</f>
        <v>0</v>
      </c>
      <c r="K124" s="47"/>
    </row>
    <row r="125" spans="1:11" ht="12.75">
      <c r="A125" s="108" t="str">
        <f>I2</f>
        <v>FROST</v>
      </c>
      <c r="B125" s="83" t="str">
        <f>J2</f>
        <v>M</v>
      </c>
      <c r="C125" s="109"/>
      <c r="D125" s="62">
        <f>SUM(J68)</f>
        <v>0</v>
      </c>
      <c r="E125" s="62">
        <f t="shared" si="6"/>
        <v>0</v>
      </c>
      <c r="F125" s="62">
        <f>SUM(J59)</f>
        <v>37.6</v>
      </c>
      <c r="G125" s="62">
        <f t="shared" si="7"/>
        <v>37.6</v>
      </c>
      <c r="H125" s="62">
        <f t="shared" si="8"/>
        <v>37.6</v>
      </c>
      <c r="I125" s="110">
        <f>COUNTA(I60:I68)</f>
        <v>0</v>
      </c>
      <c r="J125" s="110">
        <f>COUNTA(I39:I58)</f>
        <v>2</v>
      </c>
      <c r="K125" s="47"/>
    </row>
    <row r="126" spans="1:11" ht="12.75">
      <c r="A126" s="108" t="str">
        <f>K2</f>
        <v>DE JAGER</v>
      </c>
      <c r="B126" s="83" t="str">
        <f>L2</f>
        <v>K</v>
      </c>
      <c r="C126" s="109"/>
      <c r="D126" s="62">
        <f>SUM(L68)</f>
        <v>0</v>
      </c>
      <c r="E126" s="62">
        <f t="shared" si="6"/>
        <v>0</v>
      </c>
      <c r="F126" s="62">
        <f>SUM(L59)</f>
        <v>6.2</v>
      </c>
      <c r="G126" s="62">
        <f t="shared" si="7"/>
        <v>6.2</v>
      </c>
      <c r="H126" s="62">
        <f t="shared" si="8"/>
        <v>6.2</v>
      </c>
      <c r="I126" s="110">
        <f>COUNTA(K60:K68)</f>
        <v>0</v>
      </c>
      <c r="J126" s="110">
        <f>COUNTA(K39:K58)</f>
        <v>1</v>
      </c>
      <c r="K126" s="47"/>
    </row>
    <row r="127" spans="1:11" ht="13.5" thickBot="1">
      <c r="A127" s="108" t="str">
        <f>M2</f>
        <v>M</v>
      </c>
      <c r="B127" s="62" t="str">
        <f>N2</f>
        <v>N</v>
      </c>
      <c r="C127" s="109"/>
      <c r="D127" s="62"/>
      <c r="E127" s="62">
        <f t="shared" si="6"/>
        <v>0</v>
      </c>
      <c r="F127" s="62"/>
      <c r="G127" s="62">
        <f t="shared" si="7"/>
        <v>0</v>
      </c>
      <c r="H127" s="62">
        <f t="shared" si="8"/>
        <v>0</v>
      </c>
      <c r="I127" s="110">
        <f>COUNTA(M60:M68)</f>
        <v>0</v>
      </c>
      <c r="J127" s="110">
        <f>COUNTA(M39:M58)</f>
        <v>0</v>
      </c>
      <c r="K127" s="47"/>
    </row>
    <row r="128" spans="1:11" ht="14.25" thickBot="1" thickTop="1">
      <c r="A128" s="111" t="s">
        <v>19</v>
      </c>
      <c r="B128" s="112"/>
      <c r="C128" s="113"/>
      <c r="D128" s="114">
        <f aca="true" t="shared" si="9" ref="D128:J128">SUM(D121:D127)</f>
        <v>0</v>
      </c>
      <c r="E128" s="114">
        <f t="shared" si="9"/>
        <v>0</v>
      </c>
      <c r="F128" s="114">
        <f t="shared" si="9"/>
        <v>52.800000000000004</v>
      </c>
      <c r="G128" s="114">
        <f t="shared" si="9"/>
        <v>52.800000000000004</v>
      </c>
      <c r="H128" s="114">
        <f t="shared" si="9"/>
        <v>52.800000000000004</v>
      </c>
      <c r="I128" s="110">
        <f t="shared" si="9"/>
        <v>0</v>
      </c>
      <c r="J128" s="110">
        <f t="shared" si="9"/>
        <v>4</v>
      </c>
      <c r="K128" s="47"/>
    </row>
    <row r="129" spans="1:11" ht="13.5" thickTop="1">
      <c r="A129" s="77"/>
      <c r="B129" s="77"/>
      <c r="C129" s="77"/>
      <c r="D129" s="116"/>
      <c r="E129" s="116"/>
      <c r="F129" s="116"/>
      <c r="G129" s="116"/>
      <c r="H129" s="116"/>
      <c r="I129" s="60"/>
      <c r="J129" s="60"/>
      <c r="K129" s="47"/>
    </row>
    <row r="130" spans="1:11" ht="12.75">
      <c r="A130" s="103" t="s">
        <v>1</v>
      </c>
      <c r="B130" s="103"/>
      <c r="C130" s="104"/>
      <c r="D130" s="46" t="s">
        <v>135</v>
      </c>
      <c r="E130" s="48"/>
      <c r="F130" s="48"/>
      <c r="G130" s="48"/>
      <c r="H130" s="48"/>
      <c r="I130" s="105"/>
      <c r="J130" s="105"/>
      <c r="K130" s="47"/>
    </row>
    <row r="131" spans="1:11" ht="12.75">
      <c r="A131" s="106" t="s">
        <v>7</v>
      </c>
      <c r="B131" s="106"/>
      <c r="C131" s="106" t="s">
        <v>7</v>
      </c>
      <c r="D131" s="106" t="s">
        <v>8</v>
      </c>
      <c r="E131" s="106" t="s">
        <v>9</v>
      </c>
      <c r="F131" s="106" t="s">
        <v>8</v>
      </c>
      <c r="G131" s="106" t="s">
        <v>8</v>
      </c>
      <c r="H131" s="106" t="s">
        <v>9</v>
      </c>
      <c r="I131" s="107" t="s">
        <v>10</v>
      </c>
      <c r="J131" s="107" t="s">
        <v>10</v>
      </c>
      <c r="K131" s="47"/>
    </row>
    <row r="132" spans="1:11" ht="12.75">
      <c r="A132" s="106" t="s">
        <v>13</v>
      </c>
      <c r="B132" s="106" t="s">
        <v>14</v>
      </c>
      <c r="C132" s="106" t="s">
        <v>15</v>
      </c>
      <c r="D132" s="106" t="s">
        <v>16</v>
      </c>
      <c r="E132" s="106" t="s">
        <v>16</v>
      </c>
      <c r="F132" s="106" t="s">
        <v>17</v>
      </c>
      <c r="G132" s="106" t="s">
        <v>18</v>
      </c>
      <c r="H132" s="106" t="s">
        <v>18</v>
      </c>
      <c r="I132" s="107" t="s">
        <v>16</v>
      </c>
      <c r="J132" s="107" t="s">
        <v>17</v>
      </c>
      <c r="K132" s="47"/>
    </row>
    <row r="133" spans="1:11" ht="12.75">
      <c r="A133" s="108" t="str">
        <f>A2</f>
        <v>MAY</v>
      </c>
      <c r="B133" s="83" t="str">
        <f>B2</f>
        <v>P</v>
      </c>
      <c r="C133" s="109"/>
      <c r="D133" s="62">
        <f>SUM(B98)</f>
        <v>0</v>
      </c>
      <c r="E133" s="62">
        <f>SUM(D133*2)</f>
        <v>0</v>
      </c>
      <c r="F133" s="62">
        <f>SUM(B89)</f>
        <v>0</v>
      </c>
      <c r="G133" s="62">
        <f>SUM(F133+D133)</f>
        <v>0</v>
      </c>
      <c r="H133" s="62">
        <f>SUM(E133+F133)</f>
        <v>0</v>
      </c>
      <c r="I133" s="110">
        <f>COUNTA(A90:A97)</f>
        <v>0</v>
      </c>
      <c r="J133" s="110">
        <f>COUNTA(A74:A88)</f>
        <v>0</v>
      </c>
      <c r="K133" s="47"/>
    </row>
    <row r="134" spans="1:11" ht="12.75">
      <c r="A134" s="108" t="str">
        <f>C2</f>
        <v>HARDING</v>
      </c>
      <c r="B134" s="83" t="str">
        <f>D2</f>
        <v>T</v>
      </c>
      <c r="C134" s="109"/>
      <c r="D134" s="62">
        <f>SUM(D98)</f>
        <v>0</v>
      </c>
      <c r="E134" s="62">
        <f aca="true" t="shared" si="10" ref="E134:E139">SUM(D134*2)</f>
        <v>0</v>
      </c>
      <c r="F134" s="62">
        <f>SUM(D89)</f>
        <v>5.6</v>
      </c>
      <c r="G134" s="62">
        <f aca="true" t="shared" si="11" ref="G134:G139">SUM(F134+D134)</f>
        <v>5.6</v>
      </c>
      <c r="H134" s="62">
        <f aca="true" t="shared" si="12" ref="H134:H139">SUM(E134+F134)</f>
        <v>5.6</v>
      </c>
      <c r="I134" s="110">
        <f>COUNTA(C90:C97)</f>
        <v>0</v>
      </c>
      <c r="J134" s="110">
        <f>COUNTA(C74:C88)</f>
        <v>2</v>
      </c>
      <c r="K134" s="47"/>
    </row>
    <row r="135" spans="1:11" ht="12.75">
      <c r="A135" s="108" t="str">
        <f>E2</f>
        <v>KLEYN</v>
      </c>
      <c r="B135" s="83" t="str">
        <f>F2</f>
        <v>H</v>
      </c>
      <c r="C135" s="109"/>
      <c r="D135" s="62">
        <f>SUM(F98)</f>
        <v>0</v>
      </c>
      <c r="E135" s="62">
        <f t="shared" si="10"/>
        <v>0</v>
      </c>
      <c r="F135" s="62">
        <f>SUM(F89)</f>
        <v>2.6</v>
      </c>
      <c r="G135" s="62">
        <f t="shared" si="11"/>
        <v>2.6</v>
      </c>
      <c r="H135" s="62">
        <f t="shared" si="12"/>
        <v>2.6</v>
      </c>
      <c r="I135" s="110">
        <f>COUNTA(E90:E97)</f>
        <v>0</v>
      </c>
      <c r="J135" s="110">
        <f>COUNTA(E74:E88)</f>
        <v>1</v>
      </c>
      <c r="K135" s="47"/>
    </row>
    <row r="136" spans="1:11" ht="12.75">
      <c r="A136" s="108" t="str">
        <f>G2</f>
        <v>ERASMUS</v>
      </c>
      <c r="B136" s="83" t="str">
        <f>H2</f>
        <v>K</v>
      </c>
      <c r="C136" s="109"/>
      <c r="D136" s="62">
        <f>SUM(H98)</f>
        <v>0</v>
      </c>
      <c r="E136" s="62">
        <f t="shared" si="10"/>
        <v>0</v>
      </c>
      <c r="F136" s="62">
        <f>SUM(H89)</f>
        <v>4.300000000000001</v>
      </c>
      <c r="G136" s="62">
        <f t="shared" si="11"/>
        <v>4.300000000000001</v>
      </c>
      <c r="H136" s="62">
        <f t="shared" si="12"/>
        <v>4.300000000000001</v>
      </c>
      <c r="I136" s="110">
        <f>COUNTA(G90:G97)</f>
        <v>0</v>
      </c>
      <c r="J136" s="110">
        <f>COUNTA(G74:G88)</f>
        <v>2</v>
      </c>
      <c r="K136" s="47"/>
    </row>
    <row r="137" spans="1:11" ht="12.75">
      <c r="A137" s="108" t="str">
        <f>I2</f>
        <v>FROST</v>
      </c>
      <c r="B137" s="83" t="str">
        <f>J2</f>
        <v>M</v>
      </c>
      <c r="C137" s="109"/>
      <c r="D137" s="62">
        <f>SUM(J98)</f>
        <v>0</v>
      </c>
      <c r="E137" s="62">
        <f t="shared" si="10"/>
        <v>0</v>
      </c>
      <c r="F137" s="62">
        <f>SUM(J89)</f>
        <v>0</v>
      </c>
      <c r="G137" s="62">
        <f t="shared" si="11"/>
        <v>0</v>
      </c>
      <c r="H137" s="62">
        <f t="shared" si="12"/>
        <v>0</v>
      </c>
      <c r="I137" s="110">
        <f>COUNTA(I90:I97)</f>
        <v>0</v>
      </c>
      <c r="J137" s="110">
        <f>COUNTA(I74:I88)</f>
        <v>0</v>
      </c>
      <c r="K137" s="47"/>
    </row>
    <row r="138" spans="1:11" ht="12.75">
      <c r="A138" s="108" t="str">
        <f>K2</f>
        <v>DE JAGER</v>
      </c>
      <c r="B138" s="83" t="str">
        <f>L2</f>
        <v>K</v>
      </c>
      <c r="C138" s="109"/>
      <c r="D138" s="62">
        <f>SUM(L98)</f>
        <v>0</v>
      </c>
      <c r="E138" s="62">
        <f t="shared" si="10"/>
        <v>0</v>
      </c>
      <c r="F138" s="62">
        <f>SUM(L89)</f>
        <v>2.7</v>
      </c>
      <c r="G138" s="62">
        <f t="shared" si="11"/>
        <v>2.7</v>
      </c>
      <c r="H138" s="62">
        <f t="shared" si="12"/>
        <v>2.7</v>
      </c>
      <c r="I138" s="110">
        <f>COUNTA(K90:K97)</f>
        <v>0</v>
      </c>
      <c r="J138" s="110">
        <f>COUNTA(K74:K88)</f>
        <v>1</v>
      </c>
      <c r="K138" s="47"/>
    </row>
    <row r="139" spans="1:11" ht="13.5" thickBot="1">
      <c r="A139" s="108" t="str">
        <f>M2</f>
        <v>M</v>
      </c>
      <c r="B139" s="62" t="str">
        <f>N2</f>
        <v>N</v>
      </c>
      <c r="C139" s="109"/>
      <c r="D139" s="62"/>
      <c r="E139" s="62">
        <f t="shared" si="10"/>
        <v>0</v>
      </c>
      <c r="F139" s="62"/>
      <c r="G139" s="62">
        <f t="shared" si="11"/>
        <v>0</v>
      </c>
      <c r="H139" s="62">
        <f t="shared" si="12"/>
        <v>0</v>
      </c>
      <c r="I139" s="110">
        <f>COUNTA(M90:M97)</f>
        <v>0</v>
      </c>
      <c r="J139" s="110">
        <f>COUNTA(M74:M88)</f>
        <v>0</v>
      </c>
      <c r="K139" s="47"/>
    </row>
    <row r="140" spans="1:11" ht="14.25" thickBot="1" thickTop="1">
      <c r="A140" s="111" t="s">
        <v>19</v>
      </c>
      <c r="B140" s="112"/>
      <c r="C140" s="113"/>
      <c r="D140" s="114">
        <f>SUM(D133:D139)</f>
        <v>0</v>
      </c>
      <c r="E140" s="114">
        <f aca="true" t="shared" si="13" ref="E140:J140">SUM(E133:E139)</f>
        <v>0</v>
      </c>
      <c r="F140" s="114">
        <f t="shared" si="13"/>
        <v>15.2</v>
      </c>
      <c r="G140" s="114">
        <f t="shared" si="13"/>
        <v>15.2</v>
      </c>
      <c r="H140" s="114">
        <f t="shared" si="13"/>
        <v>15.2</v>
      </c>
      <c r="I140" s="110">
        <f t="shared" si="13"/>
        <v>0</v>
      </c>
      <c r="J140" s="110">
        <f t="shared" si="13"/>
        <v>6</v>
      </c>
      <c r="K140" s="47"/>
    </row>
    <row r="141" spans="1:11" ht="13.5" thickTop="1">
      <c r="A141" s="77"/>
      <c r="B141" s="77"/>
      <c r="C141" s="77"/>
      <c r="D141" s="116"/>
      <c r="E141" s="116"/>
      <c r="F141" s="116"/>
      <c r="G141" s="116"/>
      <c r="H141" s="116"/>
      <c r="I141" s="60"/>
      <c r="J141" s="60"/>
      <c r="K141" s="47"/>
    </row>
    <row r="142" spans="1:11" ht="12.75">
      <c r="A142" s="47"/>
      <c r="B142" s="47"/>
      <c r="C142" s="47"/>
      <c r="D142" s="117"/>
      <c r="E142" s="117"/>
      <c r="F142" s="117"/>
      <c r="G142" s="117"/>
      <c r="H142" s="117"/>
      <c r="I142" s="105"/>
      <c r="J142" s="105"/>
      <c r="K142" s="47"/>
    </row>
    <row r="143" spans="1:11" ht="12.75">
      <c r="A143" s="47"/>
      <c r="B143" s="47"/>
      <c r="C143" s="47"/>
      <c r="D143" s="117"/>
      <c r="E143" s="117"/>
      <c r="F143" s="117"/>
      <c r="G143" s="117"/>
      <c r="H143" s="117"/>
      <c r="I143" s="105"/>
      <c r="J143" s="105"/>
      <c r="K143" s="47"/>
    </row>
    <row r="144" spans="1:11" ht="12.75">
      <c r="A144" s="47"/>
      <c r="B144" s="47"/>
      <c r="C144" s="47"/>
      <c r="D144" s="117"/>
      <c r="E144" s="117"/>
      <c r="F144" s="117"/>
      <c r="G144" s="117"/>
      <c r="H144" s="117"/>
      <c r="I144" s="105"/>
      <c r="J144" s="105"/>
      <c r="K144" s="47"/>
    </row>
    <row r="145" spans="1:11" ht="12.75">
      <c r="A145" s="47"/>
      <c r="B145" s="47"/>
      <c r="C145" s="47"/>
      <c r="D145" s="117"/>
      <c r="E145" s="117"/>
      <c r="F145" s="117"/>
      <c r="G145" s="117"/>
      <c r="H145" s="117"/>
      <c r="I145" s="105"/>
      <c r="J145" s="105"/>
      <c r="K145" s="47"/>
    </row>
    <row r="146" spans="1:11" ht="12.75">
      <c r="A146" s="103" t="s">
        <v>21</v>
      </c>
      <c r="B146" s="103"/>
      <c r="C146" s="104"/>
      <c r="D146" s="117"/>
      <c r="E146" s="117"/>
      <c r="F146" s="117"/>
      <c r="G146" s="117"/>
      <c r="H146" s="117"/>
      <c r="I146" s="105"/>
      <c r="J146" s="105"/>
      <c r="K146" s="47"/>
    </row>
    <row r="147" spans="1:11" ht="12.75">
      <c r="A147" s="47"/>
      <c r="B147" s="47"/>
      <c r="C147" s="47"/>
      <c r="D147" s="117"/>
      <c r="E147" s="117"/>
      <c r="F147" s="117"/>
      <c r="G147" s="117"/>
      <c r="H147" s="117"/>
      <c r="I147" s="105"/>
      <c r="J147" s="105"/>
      <c r="K147" s="47"/>
    </row>
    <row r="148" spans="1:11" ht="12.75">
      <c r="A148" s="106" t="s">
        <v>7</v>
      </c>
      <c r="B148" s="106"/>
      <c r="C148" s="106" t="s">
        <v>7</v>
      </c>
      <c r="D148" s="118" t="s">
        <v>8</v>
      </c>
      <c r="E148" s="118" t="s">
        <v>9</v>
      </c>
      <c r="F148" s="118" t="s">
        <v>8</v>
      </c>
      <c r="G148" s="118" t="s">
        <v>8</v>
      </c>
      <c r="H148" s="118" t="s">
        <v>9</v>
      </c>
      <c r="I148" s="107" t="s">
        <v>10</v>
      </c>
      <c r="J148" s="107" t="s">
        <v>10</v>
      </c>
      <c r="K148" s="106" t="s">
        <v>22</v>
      </c>
    </row>
    <row r="149" spans="1:11" ht="12.75">
      <c r="A149" s="106" t="s">
        <v>13</v>
      </c>
      <c r="B149" s="106" t="s">
        <v>14</v>
      </c>
      <c r="C149" s="106" t="s">
        <v>15</v>
      </c>
      <c r="D149" s="118" t="s">
        <v>16</v>
      </c>
      <c r="E149" s="118" t="s">
        <v>16</v>
      </c>
      <c r="F149" s="118" t="s">
        <v>17</v>
      </c>
      <c r="G149" s="118" t="s">
        <v>18</v>
      </c>
      <c r="H149" s="118" t="s">
        <v>18</v>
      </c>
      <c r="I149" s="107" t="s">
        <v>16</v>
      </c>
      <c r="J149" s="107" t="s">
        <v>17</v>
      </c>
      <c r="K149" s="106" t="s">
        <v>23</v>
      </c>
    </row>
    <row r="150" spans="1:11" ht="12.75">
      <c r="A150" s="108" t="str">
        <f>A2</f>
        <v>MAY</v>
      </c>
      <c r="B150" s="83" t="str">
        <f>B2</f>
        <v>P</v>
      </c>
      <c r="C150" s="109"/>
      <c r="D150" s="62">
        <f aca="true" t="shared" si="14" ref="D150:E156">SUM(D133+D121+D109)</f>
        <v>0</v>
      </c>
      <c r="E150" s="62">
        <f t="shared" si="14"/>
        <v>0</v>
      </c>
      <c r="F150" s="62">
        <f aca="true" t="shared" si="15" ref="F150:F156">SUM(F109+F121+F133)</f>
        <v>9</v>
      </c>
      <c r="G150" s="62">
        <f aca="true" t="shared" si="16" ref="G150:H156">SUM(G133+G121+G109)</f>
        <v>9</v>
      </c>
      <c r="H150" s="63">
        <f t="shared" si="16"/>
        <v>9</v>
      </c>
      <c r="I150" s="110">
        <f aca="true" t="shared" si="17" ref="I150:J156">SUM(I109+I121+I133)</f>
        <v>0</v>
      </c>
      <c r="J150" s="110">
        <f t="shared" si="17"/>
        <v>1</v>
      </c>
      <c r="K150" s="110">
        <f>SUM(I150:J150)</f>
        <v>1</v>
      </c>
    </row>
    <row r="151" spans="1:11" ht="12.75">
      <c r="A151" s="108" t="str">
        <f>C2</f>
        <v>HARDING</v>
      </c>
      <c r="B151" s="83" t="str">
        <f>D2</f>
        <v>T</v>
      </c>
      <c r="C151" s="109"/>
      <c r="D151" s="62">
        <f t="shared" si="14"/>
        <v>0</v>
      </c>
      <c r="E151" s="62">
        <f t="shared" si="14"/>
        <v>0</v>
      </c>
      <c r="F151" s="62">
        <f t="shared" si="15"/>
        <v>5.6</v>
      </c>
      <c r="G151" s="62">
        <f t="shared" si="16"/>
        <v>5.6</v>
      </c>
      <c r="H151" s="63">
        <f t="shared" si="16"/>
        <v>5.6</v>
      </c>
      <c r="I151" s="110">
        <f t="shared" si="17"/>
        <v>0</v>
      </c>
      <c r="J151" s="110">
        <f t="shared" si="17"/>
        <v>2</v>
      </c>
      <c r="K151" s="110">
        <f aca="true" t="shared" si="18" ref="K151:K156">SUM(I151:J151)</f>
        <v>2</v>
      </c>
    </row>
    <row r="152" spans="1:11" ht="12.75">
      <c r="A152" s="108" t="str">
        <f>E2</f>
        <v>KLEYN</v>
      </c>
      <c r="B152" s="83" t="str">
        <f>F2</f>
        <v>H</v>
      </c>
      <c r="C152" s="109"/>
      <c r="D152" s="62">
        <f t="shared" si="14"/>
        <v>1.2</v>
      </c>
      <c r="E152" s="62">
        <f t="shared" si="14"/>
        <v>2.4</v>
      </c>
      <c r="F152" s="62">
        <f t="shared" si="15"/>
        <v>11.4</v>
      </c>
      <c r="G152" s="62">
        <f t="shared" si="16"/>
        <v>12.6</v>
      </c>
      <c r="H152" s="63">
        <f t="shared" si="16"/>
        <v>13.8</v>
      </c>
      <c r="I152" s="110">
        <f t="shared" si="17"/>
        <v>1</v>
      </c>
      <c r="J152" s="110">
        <f t="shared" si="17"/>
        <v>2</v>
      </c>
      <c r="K152" s="110">
        <f t="shared" si="18"/>
        <v>3</v>
      </c>
    </row>
    <row r="153" spans="1:11" ht="12.75">
      <c r="A153" s="108" t="str">
        <f>G2</f>
        <v>ERASMUS</v>
      </c>
      <c r="B153" s="83" t="str">
        <f>H2</f>
        <v>K</v>
      </c>
      <c r="C153" s="109"/>
      <c r="D153" s="62">
        <f t="shared" si="14"/>
        <v>0</v>
      </c>
      <c r="E153" s="62">
        <f t="shared" si="14"/>
        <v>0</v>
      </c>
      <c r="F153" s="62">
        <f t="shared" si="15"/>
        <v>4.300000000000001</v>
      </c>
      <c r="G153" s="62">
        <f t="shared" si="16"/>
        <v>4.300000000000001</v>
      </c>
      <c r="H153" s="63">
        <f t="shared" si="16"/>
        <v>4.300000000000001</v>
      </c>
      <c r="I153" s="110">
        <f t="shared" si="17"/>
        <v>0</v>
      </c>
      <c r="J153" s="110">
        <f t="shared" si="17"/>
        <v>2</v>
      </c>
      <c r="K153" s="110">
        <f t="shared" si="18"/>
        <v>2</v>
      </c>
    </row>
    <row r="154" spans="1:11" ht="12.75">
      <c r="A154" s="108" t="str">
        <f>I2</f>
        <v>FROST</v>
      </c>
      <c r="B154" s="83" t="str">
        <f>J2</f>
        <v>M</v>
      </c>
      <c r="C154" s="109"/>
      <c r="D154" s="62">
        <f t="shared" si="14"/>
        <v>0</v>
      </c>
      <c r="E154" s="62">
        <f t="shared" si="14"/>
        <v>0</v>
      </c>
      <c r="F154" s="62">
        <f t="shared" si="15"/>
        <v>37.6</v>
      </c>
      <c r="G154" s="62">
        <f t="shared" si="16"/>
        <v>37.6</v>
      </c>
      <c r="H154" s="63">
        <f t="shared" si="16"/>
        <v>37.6</v>
      </c>
      <c r="I154" s="110">
        <f t="shared" si="17"/>
        <v>0</v>
      </c>
      <c r="J154" s="110">
        <f t="shared" si="17"/>
        <v>2</v>
      </c>
      <c r="K154" s="110">
        <f t="shared" si="18"/>
        <v>2</v>
      </c>
    </row>
    <row r="155" spans="1:11" ht="12.75">
      <c r="A155" s="108" t="str">
        <f>K2</f>
        <v>DE JAGER</v>
      </c>
      <c r="B155" s="83" t="str">
        <f>L2</f>
        <v>K</v>
      </c>
      <c r="C155" s="109"/>
      <c r="D155" s="62">
        <f t="shared" si="14"/>
        <v>0</v>
      </c>
      <c r="E155" s="62">
        <f t="shared" si="14"/>
        <v>0</v>
      </c>
      <c r="F155" s="62">
        <f t="shared" si="15"/>
        <v>8.9</v>
      </c>
      <c r="G155" s="62">
        <f t="shared" si="16"/>
        <v>8.9</v>
      </c>
      <c r="H155" s="63">
        <f t="shared" si="16"/>
        <v>8.9</v>
      </c>
      <c r="I155" s="110">
        <f t="shared" si="17"/>
        <v>0</v>
      </c>
      <c r="J155" s="110">
        <f t="shared" si="17"/>
        <v>2</v>
      </c>
      <c r="K155" s="110">
        <f t="shared" si="18"/>
        <v>2</v>
      </c>
    </row>
    <row r="156" spans="1:11" ht="13.5" thickBot="1">
      <c r="A156" s="108"/>
      <c r="B156" s="83"/>
      <c r="C156" s="109"/>
      <c r="D156" s="62">
        <f t="shared" si="14"/>
        <v>0</v>
      </c>
      <c r="E156" s="62">
        <f t="shared" si="14"/>
        <v>0</v>
      </c>
      <c r="F156" s="62">
        <f t="shared" si="15"/>
        <v>0</v>
      </c>
      <c r="G156" s="62">
        <f t="shared" si="16"/>
        <v>0</v>
      </c>
      <c r="H156" s="63">
        <f t="shared" si="16"/>
        <v>0</v>
      </c>
      <c r="I156" s="110">
        <f t="shared" si="17"/>
        <v>0</v>
      </c>
      <c r="J156" s="110">
        <f t="shared" si="17"/>
        <v>0</v>
      </c>
      <c r="K156" s="110">
        <f t="shared" si="18"/>
        <v>0</v>
      </c>
    </row>
    <row r="157" spans="1:11" ht="14.25" thickBot="1" thickTop="1">
      <c r="A157" s="111" t="s">
        <v>24</v>
      </c>
      <c r="B157" s="112"/>
      <c r="C157" s="119" t="s">
        <v>1</v>
      </c>
      <c r="D157" s="114">
        <f aca="true" t="shared" si="19" ref="D157:K157">SUM(D150:D156)</f>
        <v>1.2</v>
      </c>
      <c r="E157" s="114">
        <f t="shared" si="19"/>
        <v>2.4</v>
      </c>
      <c r="F157" s="114">
        <f t="shared" si="19"/>
        <v>76.80000000000001</v>
      </c>
      <c r="G157" s="114">
        <f t="shared" si="19"/>
        <v>78</v>
      </c>
      <c r="H157" s="114">
        <f t="shared" si="19"/>
        <v>79.20000000000002</v>
      </c>
      <c r="I157" s="120">
        <f t="shared" si="19"/>
        <v>1</v>
      </c>
      <c r="J157" s="120">
        <f t="shared" si="19"/>
        <v>11</v>
      </c>
      <c r="K157" s="120">
        <f t="shared" si="19"/>
        <v>12</v>
      </c>
    </row>
    <row r="158" ht="9.75" thickTop="1"/>
  </sheetData>
  <sheetProtection/>
  <mergeCells count="2">
    <mergeCell ref="A1:N1"/>
    <mergeCell ref="A71:N71"/>
  </mergeCells>
  <printOptions/>
  <pageMargins left="0.75" right="0.75" top="1" bottom="1" header="0.5" footer="0.5"/>
  <pageSetup orientation="landscape" paperSize="9" r:id="rId1"/>
  <headerFooter alignWithMargins="0">
    <oddHeader>&amp;CSOUTH CAPE</oddHeader>
  </headerFooter>
  <rowBreaks count="3" manualBreakCount="3">
    <brk id="35" max="255" man="1"/>
    <brk id="70" max="255" man="1"/>
    <brk id="105" max="255" man="1"/>
  </rowBreaks>
  <ignoredErrors>
    <ignoredError sqref="F150:F15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1"/>
  <sheetViews>
    <sheetView zoomScale="80" zoomScaleNormal="80" zoomScalePageLayoutView="0" workbookViewId="0" topLeftCell="A133">
      <selection activeCell="I146" sqref="I146"/>
    </sheetView>
  </sheetViews>
  <sheetFormatPr defaultColWidth="9.140625" defaultRowHeight="12.75"/>
  <cols>
    <col min="1" max="1" width="17.00390625" style="87" customWidth="1"/>
    <col min="2" max="2" width="5.00390625" style="95" customWidth="1"/>
    <col min="3" max="3" width="12.00390625" style="87" customWidth="1"/>
    <col min="4" max="4" width="5.421875" style="96" customWidth="1"/>
    <col min="5" max="5" width="12.4218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4.140625" style="87" customWidth="1"/>
    <col min="10" max="10" width="6.00390625" style="96" customWidth="1"/>
    <col min="11" max="11" width="15.00390625" style="95" customWidth="1"/>
    <col min="12" max="12" width="4.710937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8.8515625" style="87" customWidth="1"/>
    <col min="17" max="17" width="9.28125" style="87" customWidth="1"/>
    <col min="18" max="18" width="9.7109375" style="87" customWidth="1"/>
    <col min="19" max="19" width="7.57421875" style="87" customWidth="1"/>
    <col min="20" max="20" width="9.28125" style="87" customWidth="1"/>
    <col min="21" max="22" width="10.57421875" style="87" customWidth="1"/>
    <col min="23" max="23" width="8.28125" style="87" customWidth="1"/>
    <col min="24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5" s="167" customFormat="1" ht="9">
      <c r="A2" s="163" t="s">
        <v>157</v>
      </c>
      <c r="B2" s="85" t="s">
        <v>42</v>
      </c>
      <c r="C2" s="163" t="s">
        <v>281</v>
      </c>
      <c r="D2" s="85" t="s">
        <v>26</v>
      </c>
      <c r="E2" s="163" t="s">
        <v>129</v>
      </c>
      <c r="F2" s="85" t="s">
        <v>26</v>
      </c>
      <c r="G2" s="163" t="s">
        <v>86</v>
      </c>
      <c r="H2" s="85" t="s">
        <v>25</v>
      </c>
      <c r="I2" s="163" t="s">
        <v>328</v>
      </c>
      <c r="J2" s="85" t="s">
        <v>5</v>
      </c>
      <c r="K2" s="163" t="s">
        <v>147</v>
      </c>
      <c r="L2" s="85" t="s">
        <v>39</v>
      </c>
      <c r="M2" s="164" t="s">
        <v>4</v>
      </c>
      <c r="N2" s="165" t="s">
        <v>6</v>
      </c>
      <c r="O2" s="166"/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F4" s="91"/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2:14" ht="9">
      <c r="B24" s="91"/>
      <c r="D24" s="91"/>
      <c r="F24" s="91"/>
      <c r="H24" s="91"/>
      <c r="J24" s="91"/>
      <c r="L24" s="91"/>
      <c r="N24" s="91"/>
    </row>
    <row r="25" spans="2:14" ht="9">
      <c r="B25" s="91"/>
      <c r="D25" s="91"/>
      <c r="F25" s="91"/>
      <c r="H25" s="91"/>
      <c r="J25" s="91"/>
      <c r="L25" s="91"/>
      <c r="N25" s="91"/>
    </row>
    <row r="26" spans="1:15" ht="9">
      <c r="A26" s="92"/>
      <c r="B26" s="93">
        <f>SUM(B4:B23)</f>
        <v>0</v>
      </c>
      <c r="C26" s="92"/>
      <c r="D26" s="93">
        <f>SUM(D4:D23)</f>
        <v>0</v>
      </c>
      <c r="E26" s="92"/>
      <c r="F26" s="93">
        <f>SUM(F4:F23)</f>
        <v>0</v>
      </c>
      <c r="G26" s="92"/>
      <c r="H26" s="93">
        <f>SUM(H4:H23)</f>
        <v>0</v>
      </c>
      <c r="I26" s="92"/>
      <c r="J26" s="93">
        <f>SUM(J4:J23)</f>
        <v>0</v>
      </c>
      <c r="K26" s="96"/>
      <c r="L26" s="93">
        <f>SUM(L4:L24)</f>
        <v>0</v>
      </c>
      <c r="M26" s="92"/>
      <c r="N26" s="93">
        <f>SUM(N4:N23)</f>
        <v>0</v>
      </c>
      <c r="O26" s="92">
        <f>SUM(A26:N26)</f>
        <v>0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/>
      <c r="L28" s="91"/>
      <c r="N28" s="91"/>
      <c r="O28" s="92">
        <f>SUM(O26+O30)</f>
        <v>0</v>
      </c>
    </row>
    <row r="29" spans="2:14" ht="9">
      <c r="B29" s="91"/>
      <c r="D29" s="91"/>
      <c r="F29" s="91"/>
      <c r="H29" s="91"/>
      <c r="J29" s="91"/>
      <c r="L29" s="91"/>
      <c r="N29" s="91"/>
    </row>
    <row r="30" spans="2:15" ht="9">
      <c r="B30" s="91"/>
      <c r="D30" s="91"/>
      <c r="F30" s="91"/>
      <c r="H30" s="91"/>
      <c r="J30" s="91" t="s">
        <v>1</v>
      </c>
      <c r="L30" s="91"/>
      <c r="N30" s="91"/>
      <c r="O30" s="92">
        <f>SUM(O31*2)</f>
        <v>0</v>
      </c>
    </row>
    <row r="31" spans="1:15" ht="9">
      <c r="A31" s="92"/>
      <c r="B31" s="93">
        <f>SUM(B27:B30)</f>
        <v>0</v>
      </c>
      <c r="C31" s="92"/>
      <c r="D31" s="93">
        <f>SUM(D27:D30)</f>
        <v>0</v>
      </c>
      <c r="E31" s="92"/>
      <c r="F31" s="93">
        <f>SUM(F27:F30)</f>
        <v>0</v>
      </c>
      <c r="G31" s="92"/>
      <c r="H31" s="93">
        <f>SUM(H27:H30)</f>
        <v>0</v>
      </c>
      <c r="I31" s="92"/>
      <c r="J31" s="93">
        <f>SUM(J27:J30)</f>
        <v>0</v>
      </c>
      <c r="K31" s="96"/>
      <c r="L31" s="93">
        <f>SUM(L27:L30)</f>
        <v>0</v>
      </c>
      <c r="M31" s="92"/>
      <c r="N31" s="93">
        <f>SUM(N27:N30)</f>
        <v>0</v>
      </c>
      <c r="O31" s="92">
        <f>SUM(A31:N31)</f>
        <v>0</v>
      </c>
    </row>
    <row r="32" spans="1:14" ht="9">
      <c r="A32" s="92"/>
      <c r="B32" s="93"/>
      <c r="C32" s="92"/>
      <c r="D32" s="93"/>
      <c r="E32" s="92"/>
      <c r="F32" s="93"/>
      <c r="G32" s="92"/>
      <c r="H32" s="93"/>
      <c r="I32" s="92"/>
      <c r="J32" s="93"/>
      <c r="K32" s="96"/>
      <c r="L32" s="93"/>
      <c r="M32" s="92"/>
      <c r="N32" s="93"/>
    </row>
    <row r="33" spans="1:15" ht="9">
      <c r="A33" s="97" t="s">
        <v>20</v>
      </c>
      <c r="B33" s="98"/>
      <c r="C33" s="86"/>
      <c r="D33" s="98"/>
      <c r="E33" s="86"/>
      <c r="F33" s="98"/>
      <c r="G33" s="86"/>
      <c r="H33" s="98"/>
      <c r="I33" s="86"/>
      <c r="J33" s="99"/>
      <c r="K33" s="100"/>
      <c r="L33" s="98"/>
      <c r="M33" s="86"/>
      <c r="N33" s="98"/>
      <c r="O33" s="86"/>
    </row>
    <row r="34" spans="1:14" ht="9">
      <c r="A34" s="88" t="str">
        <f aca="true" t="shared" si="0" ref="A34:N34">A2</f>
        <v>BOTHA</v>
      </c>
      <c r="B34" s="89" t="str">
        <f t="shared" si="0"/>
        <v>A</v>
      </c>
      <c r="C34" s="88" t="str">
        <f t="shared" si="0"/>
        <v>VAN EDE</v>
      </c>
      <c r="D34" s="89" t="str">
        <f t="shared" si="0"/>
        <v>J</v>
      </c>
      <c r="E34" s="88" t="str">
        <f t="shared" si="0"/>
        <v>PYBUS</v>
      </c>
      <c r="F34" s="89" t="str">
        <f t="shared" si="0"/>
        <v>J</v>
      </c>
      <c r="G34" s="88" t="str">
        <f t="shared" si="0"/>
        <v>SIMS</v>
      </c>
      <c r="H34" s="89" t="str">
        <f t="shared" si="0"/>
        <v>T</v>
      </c>
      <c r="I34" s="88" t="str">
        <f t="shared" si="0"/>
        <v>TEDDER</v>
      </c>
      <c r="J34" s="89" t="str">
        <f t="shared" si="0"/>
        <v>B</v>
      </c>
      <c r="K34" s="88" t="str">
        <f t="shared" si="0"/>
        <v>VAN HUYSSTEEN</v>
      </c>
      <c r="L34" s="89" t="str">
        <f t="shared" si="0"/>
        <v>G</v>
      </c>
      <c r="M34" s="90" t="str">
        <f t="shared" si="0"/>
        <v>M</v>
      </c>
      <c r="N34" s="91" t="str">
        <f t="shared" si="0"/>
        <v>N</v>
      </c>
    </row>
    <row r="35" spans="1:14" ht="9">
      <c r="A35" s="88" t="s">
        <v>11</v>
      </c>
      <c r="B35" s="93" t="s">
        <v>12</v>
      </c>
      <c r="C35" s="88" t="s">
        <v>11</v>
      </c>
      <c r="D35" s="93" t="s">
        <v>12</v>
      </c>
      <c r="E35" s="88" t="s">
        <v>11</v>
      </c>
      <c r="F35" s="93" t="s">
        <v>12</v>
      </c>
      <c r="G35" s="88" t="s">
        <v>11</v>
      </c>
      <c r="H35" s="93" t="s">
        <v>12</v>
      </c>
      <c r="I35" s="88" t="s">
        <v>11</v>
      </c>
      <c r="J35" s="93" t="s">
        <v>12</v>
      </c>
      <c r="K35" s="94" t="s">
        <v>11</v>
      </c>
      <c r="L35" s="93" t="s">
        <v>12</v>
      </c>
      <c r="M35" s="88" t="s">
        <v>11</v>
      </c>
      <c r="N35" s="93" t="s">
        <v>12</v>
      </c>
    </row>
    <row r="36" spans="1:14" ht="9">
      <c r="A36" s="87" t="s">
        <v>366</v>
      </c>
      <c r="B36" s="91">
        <v>2.8</v>
      </c>
      <c r="D36" s="91"/>
      <c r="E36" s="87" t="s">
        <v>359</v>
      </c>
      <c r="F36" s="91">
        <v>32.2</v>
      </c>
      <c r="H36" s="91"/>
      <c r="I36" s="87" t="s">
        <v>359</v>
      </c>
      <c r="J36" s="91">
        <v>10.2</v>
      </c>
      <c r="L36" s="91"/>
      <c r="N36" s="91"/>
    </row>
    <row r="37" spans="2:14" ht="9">
      <c r="B37" s="91"/>
      <c r="D37" s="91"/>
      <c r="F37" s="91"/>
      <c r="H37" s="91"/>
      <c r="I37" s="87" t="s">
        <v>359</v>
      </c>
      <c r="J37" s="91">
        <v>34.8</v>
      </c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9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10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1:15" ht="9">
      <c r="A56" s="92"/>
      <c r="B56" s="93">
        <f>SUM(B36:B55)</f>
        <v>2.8</v>
      </c>
      <c r="C56" s="92"/>
      <c r="D56" s="93">
        <f>SUM(D36:D55)</f>
        <v>0</v>
      </c>
      <c r="E56" s="92"/>
      <c r="F56" s="93">
        <f>SUM(F36:F55)</f>
        <v>32.2</v>
      </c>
      <c r="G56" s="92"/>
      <c r="H56" s="93">
        <f>SUM(H36:H55)</f>
        <v>0</v>
      </c>
      <c r="I56" s="92"/>
      <c r="J56" s="93">
        <f>SUM(J36:J55)</f>
        <v>45</v>
      </c>
      <c r="K56" s="96"/>
      <c r="L56" s="93">
        <f>SUM(L36:L55)</f>
        <v>0</v>
      </c>
      <c r="M56" s="92"/>
      <c r="N56" s="93">
        <f>SUM(N36:N55)</f>
        <v>0</v>
      </c>
      <c r="O56" s="92">
        <f>SUM(A56:N56)</f>
        <v>80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/>
      <c r="L58" s="91"/>
      <c r="N58" s="91"/>
      <c r="O58" s="92">
        <f>SUM(O56+O61)</f>
        <v>80</v>
      </c>
    </row>
    <row r="59" spans="2:14" ht="9">
      <c r="B59" s="91"/>
      <c r="D59" s="91"/>
      <c r="F59" s="91"/>
      <c r="H59" s="91"/>
      <c r="J59" s="91"/>
      <c r="L59" s="91"/>
      <c r="N59" s="91"/>
    </row>
    <row r="60" spans="2:14" ht="9">
      <c r="B60" s="91"/>
      <c r="D60" s="91"/>
      <c r="F60" s="91"/>
      <c r="H60" s="91"/>
      <c r="J60" s="91"/>
      <c r="L60" s="91"/>
      <c r="N60" s="91"/>
    </row>
    <row r="61" spans="2:15" ht="9">
      <c r="B61" s="91"/>
      <c r="D61" s="91"/>
      <c r="F61" s="91"/>
      <c r="H61" s="91"/>
      <c r="J61" s="91" t="s">
        <v>1</v>
      </c>
      <c r="L61" s="91"/>
      <c r="N61" s="91"/>
      <c r="O61" s="92">
        <f>SUM(O62*2)</f>
        <v>0</v>
      </c>
    </row>
    <row r="62" spans="1:15" ht="9">
      <c r="A62" s="92"/>
      <c r="B62" s="93">
        <f>SUM(B57:B61)</f>
        <v>0</v>
      </c>
      <c r="C62" s="92"/>
      <c r="D62" s="93">
        <f>SUM(D57:D61)</f>
        <v>0</v>
      </c>
      <c r="E62" s="92"/>
      <c r="F62" s="93">
        <f>SUM(F57:F61)</f>
        <v>0</v>
      </c>
      <c r="G62" s="92"/>
      <c r="H62" s="93">
        <f>SUM(H57:H61)</f>
        <v>0</v>
      </c>
      <c r="I62" s="92"/>
      <c r="J62" s="93">
        <f>SUM(J57:J61)</f>
        <v>0</v>
      </c>
      <c r="K62" s="96"/>
      <c r="L62" s="93">
        <f>SUM(L57:L61)</f>
        <v>0</v>
      </c>
      <c r="M62" s="92"/>
      <c r="N62" s="93">
        <f>SUM(N57:N61)</f>
        <v>0</v>
      </c>
      <c r="O62" s="92">
        <f>SUM(A62:N62)</f>
        <v>0</v>
      </c>
    </row>
    <row r="63" spans="1:14" ht="9">
      <c r="A63" s="92"/>
      <c r="B63" s="93"/>
      <c r="C63" s="92"/>
      <c r="D63" s="93"/>
      <c r="E63" s="92"/>
      <c r="F63" s="93"/>
      <c r="G63" s="92"/>
      <c r="H63" s="93"/>
      <c r="I63" s="92"/>
      <c r="J63" s="93"/>
      <c r="K63" s="96"/>
      <c r="L63" s="93"/>
      <c r="M63" s="92"/>
      <c r="N63" s="93"/>
    </row>
    <row r="64" spans="1:14" ht="9">
      <c r="A64" s="92"/>
      <c r="B64" s="93"/>
      <c r="C64" s="92"/>
      <c r="D64" s="93"/>
      <c r="E64" s="92"/>
      <c r="F64" s="93"/>
      <c r="G64" s="92"/>
      <c r="H64" s="93"/>
      <c r="I64" s="92"/>
      <c r="J64" s="93"/>
      <c r="K64" s="96"/>
      <c r="L64" s="93"/>
      <c r="M64" s="92"/>
      <c r="N64" s="93"/>
    </row>
    <row r="65" spans="1:15" ht="9">
      <c r="A65" s="214" t="s">
        <v>135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5"/>
      <c r="O65" s="86"/>
    </row>
    <row r="66" spans="1:14" ht="9">
      <c r="A66" s="88" t="str">
        <f aca="true" t="shared" si="1" ref="A66:L66">A2</f>
        <v>BOTHA</v>
      </c>
      <c r="B66" s="89" t="str">
        <f t="shared" si="1"/>
        <v>A</v>
      </c>
      <c r="C66" s="88" t="str">
        <f t="shared" si="1"/>
        <v>VAN EDE</v>
      </c>
      <c r="D66" s="89" t="str">
        <f t="shared" si="1"/>
        <v>J</v>
      </c>
      <c r="E66" s="88" t="str">
        <f t="shared" si="1"/>
        <v>PYBUS</v>
      </c>
      <c r="F66" s="89" t="str">
        <f t="shared" si="1"/>
        <v>J</v>
      </c>
      <c r="G66" s="88" t="str">
        <f t="shared" si="1"/>
        <v>SIMS</v>
      </c>
      <c r="H66" s="89" t="str">
        <f t="shared" si="1"/>
        <v>T</v>
      </c>
      <c r="I66" s="88" t="str">
        <f t="shared" si="1"/>
        <v>TEDDER</v>
      </c>
      <c r="J66" s="89" t="str">
        <f t="shared" si="1"/>
        <v>B</v>
      </c>
      <c r="K66" s="88" t="str">
        <f t="shared" si="1"/>
        <v>VAN HUYSSTEEN</v>
      </c>
      <c r="L66" s="89" t="str">
        <f t="shared" si="1"/>
        <v>G</v>
      </c>
      <c r="M66" s="90"/>
      <c r="N66" s="91"/>
    </row>
    <row r="67" spans="1:14" ht="9">
      <c r="A67" s="88" t="s">
        <v>11</v>
      </c>
      <c r="B67" s="93" t="s">
        <v>12</v>
      </c>
      <c r="C67" s="88" t="s">
        <v>11</v>
      </c>
      <c r="D67" s="93" t="s">
        <v>12</v>
      </c>
      <c r="E67" s="88" t="s">
        <v>11</v>
      </c>
      <c r="F67" s="93" t="s">
        <v>12</v>
      </c>
      <c r="G67" s="88" t="s">
        <v>11</v>
      </c>
      <c r="H67" s="93" t="s">
        <v>12</v>
      </c>
      <c r="I67" s="88" t="s">
        <v>11</v>
      </c>
      <c r="J67" s="93" t="s">
        <v>12</v>
      </c>
      <c r="K67" s="94" t="s">
        <v>11</v>
      </c>
      <c r="L67" s="93" t="s">
        <v>12</v>
      </c>
      <c r="M67" s="88" t="s">
        <v>11</v>
      </c>
      <c r="N67" s="93" t="s">
        <v>12</v>
      </c>
    </row>
    <row r="68" spans="2:14" ht="9">
      <c r="B68" s="91"/>
      <c r="C68" s="87" t="s">
        <v>362</v>
      </c>
      <c r="D68" s="91">
        <v>2.6</v>
      </c>
      <c r="F68" s="91"/>
      <c r="H68" s="91"/>
      <c r="I68" s="87" t="s">
        <v>366</v>
      </c>
      <c r="J68" s="91">
        <v>3</v>
      </c>
      <c r="K68" s="95" t="s">
        <v>362</v>
      </c>
      <c r="L68" s="91">
        <v>3.2</v>
      </c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9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2:14" ht="9">
      <c r="B86" s="91"/>
      <c r="D86" s="91"/>
      <c r="F86" s="91"/>
      <c r="H86" s="91"/>
      <c r="J86" s="91"/>
      <c r="L86" s="91"/>
      <c r="N86" s="91"/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2:14" ht="9">
      <c r="B89" s="91"/>
      <c r="D89" s="91"/>
      <c r="F89" s="91"/>
      <c r="H89" s="91"/>
      <c r="J89" s="10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4" ht="9">
      <c r="B91" s="91"/>
      <c r="D91" s="91"/>
      <c r="F91" s="91"/>
      <c r="H91" s="91"/>
      <c r="J91" s="91"/>
      <c r="L91" s="91"/>
      <c r="N91" s="91"/>
    </row>
    <row r="92" spans="2:14" ht="9">
      <c r="B92" s="91"/>
      <c r="D92" s="91"/>
      <c r="F92" s="91"/>
      <c r="H92" s="91"/>
      <c r="J92" s="91"/>
      <c r="L92" s="91"/>
      <c r="N92" s="91"/>
    </row>
    <row r="93" spans="1:15" ht="9">
      <c r="A93" s="92"/>
      <c r="B93" s="93">
        <f>SUM(B68:B92)</f>
        <v>0</v>
      </c>
      <c r="C93" s="92"/>
      <c r="D93" s="93">
        <f>SUM(D68:D92)</f>
        <v>2.6</v>
      </c>
      <c r="E93" s="92"/>
      <c r="F93" s="93">
        <f>SUM(F68:F92)</f>
        <v>0</v>
      </c>
      <c r="G93" s="92"/>
      <c r="H93" s="93">
        <f>SUM(H68:H92)</f>
        <v>0</v>
      </c>
      <c r="I93" s="92"/>
      <c r="J93" s="93">
        <f>SUM(J68:J92)</f>
        <v>3</v>
      </c>
      <c r="K93" s="96"/>
      <c r="L93" s="93">
        <f>SUM(L68:L92)</f>
        <v>3.2</v>
      </c>
      <c r="M93" s="92"/>
      <c r="N93" s="93">
        <f>SUM(N68:N92)</f>
        <v>0</v>
      </c>
      <c r="O93" s="92">
        <f>SUM(A93:N93)</f>
        <v>8.8</v>
      </c>
    </row>
    <row r="94" spans="2:14" ht="9">
      <c r="B94" s="91"/>
      <c r="D94" s="91"/>
      <c r="F94" s="91"/>
      <c r="H94" s="91"/>
      <c r="J94" s="91"/>
      <c r="L94" s="91"/>
      <c r="N94" s="91"/>
    </row>
    <row r="95" spans="2:15" ht="9">
      <c r="B95" s="91"/>
      <c r="D95" s="91"/>
      <c r="F95" s="91"/>
      <c r="H95" s="91"/>
      <c r="J95" s="91"/>
      <c r="L95" s="91"/>
      <c r="N95" s="91"/>
      <c r="O95" s="92">
        <f>SUM(O93+O101)</f>
        <v>8.8</v>
      </c>
    </row>
    <row r="96" spans="2:14" ht="9">
      <c r="B96" s="91"/>
      <c r="D96" s="91"/>
      <c r="F96" s="91"/>
      <c r="H96" s="91"/>
      <c r="J96" s="91"/>
      <c r="L96" s="91"/>
      <c r="N96" s="91"/>
    </row>
    <row r="97" spans="2:14" ht="9">
      <c r="B97" s="91"/>
      <c r="D97" s="91"/>
      <c r="F97" s="91"/>
      <c r="H97" s="91"/>
      <c r="J97" s="91"/>
      <c r="L97" s="91"/>
      <c r="N97" s="91"/>
    </row>
    <row r="98" spans="2:14" ht="9">
      <c r="B98" s="91"/>
      <c r="D98" s="91"/>
      <c r="F98" s="91"/>
      <c r="H98" s="91"/>
      <c r="J98" s="91"/>
      <c r="L98" s="91"/>
      <c r="N98" s="91"/>
    </row>
    <row r="99" spans="2:14" ht="9">
      <c r="B99" s="91"/>
      <c r="D99" s="91"/>
      <c r="F99" s="91"/>
      <c r="H99" s="91"/>
      <c r="J99" s="91"/>
      <c r="L99" s="91"/>
      <c r="N99" s="91"/>
    </row>
    <row r="100" spans="2:14" ht="9">
      <c r="B100" s="91"/>
      <c r="D100" s="91"/>
      <c r="F100" s="91"/>
      <c r="H100" s="91"/>
      <c r="J100" s="91"/>
      <c r="L100" s="91"/>
      <c r="N100" s="91"/>
    </row>
    <row r="101" spans="2:15" ht="9">
      <c r="B101" s="91"/>
      <c r="D101" s="91"/>
      <c r="F101" s="91"/>
      <c r="H101" s="91"/>
      <c r="J101" s="91"/>
      <c r="L101" s="91"/>
      <c r="N101" s="91"/>
      <c r="O101" s="92">
        <f>SUM(O102*2)</f>
        <v>0</v>
      </c>
    </row>
    <row r="102" spans="1:15" ht="9">
      <c r="A102" s="92"/>
      <c r="B102" s="93">
        <f>SUM(B94:B101)</f>
        <v>0</v>
      </c>
      <c r="C102" s="92"/>
      <c r="D102" s="93">
        <f>SUM(D94:D101)</f>
        <v>0</v>
      </c>
      <c r="E102" s="92"/>
      <c r="F102" s="93">
        <f>SUM(F94:F101)</f>
        <v>0</v>
      </c>
      <c r="G102" s="92"/>
      <c r="H102" s="93">
        <f>SUM(H94:H101)</f>
        <v>0</v>
      </c>
      <c r="I102" s="92"/>
      <c r="J102" s="93">
        <f>SUM(J94:J101)</f>
        <v>0</v>
      </c>
      <c r="K102" s="96"/>
      <c r="L102" s="93">
        <f>SUM(L94:L101)</f>
        <v>0</v>
      </c>
      <c r="M102" s="92"/>
      <c r="N102" s="93">
        <f>SUM(N94:N101)</f>
        <v>0</v>
      </c>
      <c r="O102" s="92">
        <f>SUM(A102:N102)</f>
        <v>0</v>
      </c>
    </row>
    <row r="103" spans="1:14" ht="9">
      <c r="A103" s="92"/>
      <c r="B103" s="102"/>
      <c r="C103" s="92"/>
      <c r="D103" s="102"/>
      <c r="E103" s="92"/>
      <c r="F103" s="102"/>
      <c r="G103" s="92"/>
      <c r="H103" s="102"/>
      <c r="I103" s="92"/>
      <c r="J103" s="102"/>
      <c r="K103" s="96"/>
      <c r="L103" s="102"/>
      <c r="M103" s="92"/>
      <c r="N103" s="102"/>
    </row>
    <row r="104" spans="1:14" ht="9">
      <c r="A104" s="92"/>
      <c r="B104" s="102"/>
      <c r="C104" s="92"/>
      <c r="D104" s="102"/>
      <c r="E104" s="92"/>
      <c r="F104" s="102"/>
      <c r="G104" s="92"/>
      <c r="H104" s="102"/>
      <c r="I104" s="92"/>
      <c r="J104" s="102"/>
      <c r="K104" s="96"/>
      <c r="L104" s="102"/>
      <c r="M104" s="92"/>
      <c r="N104" s="102"/>
    </row>
    <row r="105" spans="1:14" ht="9">
      <c r="A105" s="92"/>
      <c r="B105" s="102"/>
      <c r="C105" s="92"/>
      <c r="D105" s="102"/>
      <c r="E105" s="92"/>
      <c r="F105" s="102"/>
      <c r="G105" s="92"/>
      <c r="H105" s="102"/>
      <c r="I105" s="92"/>
      <c r="J105" s="102"/>
      <c r="K105" s="96"/>
      <c r="L105" s="102"/>
      <c r="M105" s="92"/>
      <c r="N105" s="102"/>
    </row>
    <row r="106" spans="1:14" ht="9">
      <c r="A106" s="92"/>
      <c r="B106" s="102"/>
      <c r="C106" s="92"/>
      <c r="D106" s="102"/>
      <c r="E106" s="92"/>
      <c r="F106" s="102"/>
      <c r="G106" s="92"/>
      <c r="H106" s="102"/>
      <c r="I106" s="92"/>
      <c r="J106" s="102"/>
      <c r="K106" s="96"/>
      <c r="L106" s="102"/>
      <c r="M106" s="92"/>
      <c r="N106" s="102"/>
    </row>
    <row r="107" spans="1:14" ht="9">
      <c r="A107" s="92"/>
      <c r="B107" s="102"/>
      <c r="C107" s="92"/>
      <c r="D107" s="102"/>
      <c r="E107" s="92"/>
      <c r="F107" s="102"/>
      <c r="G107" s="92"/>
      <c r="H107" s="102"/>
      <c r="I107" s="92"/>
      <c r="J107" s="102"/>
      <c r="K107" s="96"/>
      <c r="L107" s="102"/>
      <c r="M107" s="92"/>
      <c r="N107" s="102"/>
    </row>
    <row r="108" spans="1:14" ht="9">
      <c r="A108" s="92"/>
      <c r="B108" s="102"/>
      <c r="C108" s="92"/>
      <c r="D108" s="102"/>
      <c r="E108" s="92"/>
      <c r="F108" s="102"/>
      <c r="G108" s="92"/>
      <c r="H108" s="102"/>
      <c r="I108" s="92"/>
      <c r="J108" s="102"/>
      <c r="K108" s="96"/>
      <c r="L108" s="102"/>
      <c r="M108" s="92"/>
      <c r="N108" s="102"/>
    </row>
    <row r="110" spans="1:11" ht="12.75">
      <c r="A110" s="103" t="s">
        <v>1</v>
      </c>
      <c r="B110" s="103"/>
      <c r="C110" s="104"/>
      <c r="D110" s="46" t="s">
        <v>0</v>
      </c>
      <c r="E110" s="48"/>
      <c r="F110" s="48"/>
      <c r="G110" s="48"/>
      <c r="H110" s="48"/>
      <c r="I110" s="105"/>
      <c r="J110" s="105"/>
      <c r="K110" s="47"/>
    </row>
    <row r="111" spans="1:11" ht="12.75">
      <c r="A111" s="106" t="s">
        <v>7</v>
      </c>
      <c r="B111" s="106"/>
      <c r="C111" s="106" t="s">
        <v>7</v>
      </c>
      <c r="D111" s="106" t="s">
        <v>8</v>
      </c>
      <c r="E111" s="106" t="s">
        <v>9</v>
      </c>
      <c r="F111" s="106" t="s">
        <v>8</v>
      </c>
      <c r="G111" s="106" t="s">
        <v>8</v>
      </c>
      <c r="H111" s="106" t="s">
        <v>9</v>
      </c>
      <c r="I111" s="107" t="s">
        <v>10</v>
      </c>
      <c r="J111" s="107" t="s">
        <v>10</v>
      </c>
      <c r="K111" s="47"/>
    </row>
    <row r="112" spans="1:11" ht="12.75">
      <c r="A112" s="106" t="s">
        <v>13</v>
      </c>
      <c r="B112" s="106" t="s">
        <v>14</v>
      </c>
      <c r="C112" s="106" t="s">
        <v>15</v>
      </c>
      <c r="D112" s="106" t="s">
        <v>16</v>
      </c>
      <c r="E112" s="106" t="s">
        <v>16</v>
      </c>
      <c r="F112" s="106" t="s">
        <v>17</v>
      </c>
      <c r="G112" s="106" t="s">
        <v>18</v>
      </c>
      <c r="H112" s="106" t="s">
        <v>18</v>
      </c>
      <c r="I112" s="107" t="s">
        <v>16</v>
      </c>
      <c r="J112" s="107" t="s">
        <v>17</v>
      </c>
      <c r="K112" s="47"/>
    </row>
    <row r="113" spans="1:11" ht="12.75">
      <c r="A113" s="108" t="str">
        <f>A2</f>
        <v>BOTHA</v>
      </c>
      <c r="B113" s="83" t="str">
        <f>B2</f>
        <v>A</v>
      </c>
      <c r="C113" s="109"/>
      <c r="D113" s="62">
        <f>SUM(B31)</f>
        <v>0</v>
      </c>
      <c r="E113" s="62">
        <f>SUM(D113*2)</f>
        <v>0</v>
      </c>
      <c r="F113" s="62">
        <f>SUM(B26)</f>
        <v>0</v>
      </c>
      <c r="G113" s="62">
        <f>SUM(F113+D113)</f>
        <v>0</v>
      </c>
      <c r="H113" s="62">
        <f>SUM(E113+F113)</f>
        <v>0</v>
      </c>
      <c r="I113" s="110">
        <f>COUNTA(A27:A30)</f>
        <v>0</v>
      </c>
      <c r="J113" s="110">
        <f>COUNTA(A4:A23)</f>
        <v>0</v>
      </c>
      <c r="K113" s="47"/>
    </row>
    <row r="114" spans="1:11" ht="12.75">
      <c r="A114" s="108" t="str">
        <f>C2</f>
        <v>VAN EDE</v>
      </c>
      <c r="B114" s="83" t="str">
        <f>D2</f>
        <v>J</v>
      </c>
      <c r="C114" s="109"/>
      <c r="D114" s="62">
        <f>SUM(D31)</f>
        <v>0</v>
      </c>
      <c r="E114" s="62">
        <f aca="true" t="shared" si="2" ref="E114:E119">SUM(D114*2)</f>
        <v>0</v>
      </c>
      <c r="F114" s="62">
        <f>SUM(D26)</f>
        <v>0</v>
      </c>
      <c r="G114" s="62">
        <f aca="true" t="shared" si="3" ref="G114:G119">SUM(F114+D114)</f>
        <v>0</v>
      </c>
      <c r="H114" s="62">
        <f aca="true" t="shared" si="4" ref="H114:H119">SUM(E114+F114)</f>
        <v>0</v>
      </c>
      <c r="I114" s="110">
        <f>COUNTA(C27:C30)</f>
        <v>0</v>
      </c>
      <c r="J114" s="110">
        <f>COUNTA(C4:C23)</f>
        <v>0</v>
      </c>
      <c r="K114" s="47"/>
    </row>
    <row r="115" spans="1:11" ht="12.75">
      <c r="A115" s="108" t="str">
        <f>E2</f>
        <v>PYBUS</v>
      </c>
      <c r="B115" s="83" t="str">
        <f>F2</f>
        <v>J</v>
      </c>
      <c r="C115" s="109"/>
      <c r="D115" s="62">
        <f>SUM(F31)</f>
        <v>0</v>
      </c>
      <c r="E115" s="62">
        <f t="shared" si="2"/>
        <v>0</v>
      </c>
      <c r="F115" s="62">
        <f>SUM(F26)</f>
        <v>0</v>
      </c>
      <c r="G115" s="62">
        <f t="shared" si="3"/>
        <v>0</v>
      </c>
      <c r="H115" s="62">
        <f t="shared" si="4"/>
        <v>0</v>
      </c>
      <c r="I115" s="110">
        <f>COUNTA(E27:E30)</f>
        <v>0</v>
      </c>
      <c r="J115" s="110">
        <f>COUNTA(E4:E23)</f>
        <v>0</v>
      </c>
      <c r="K115" s="47"/>
    </row>
    <row r="116" spans="1:11" ht="12.75">
      <c r="A116" s="108" t="str">
        <f>G2</f>
        <v>SIMS</v>
      </c>
      <c r="B116" s="83" t="str">
        <f>H2</f>
        <v>T</v>
      </c>
      <c r="C116" s="109"/>
      <c r="D116" s="62">
        <f>SUM(H31)</f>
        <v>0</v>
      </c>
      <c r="E116" s="62">
        <f t="shared" si="2"/>
        <v>0</v>
      </c>
      <c r="F116" s="62">
        <f>SUM(H26)</f>
        <v>0</v>
      </c>
      <c r="G116" s="62">
        <f t="shared" si="3"/>
        <v>0</v>
      </c>
      <c r="H116" s="62">
        <f t="shared" si="4"/>
        <v>0</v>
      </c>
      <c r="I116" s="110">
        <f>COUNTA(G27:G30)</f>
        <v>0</v>
      </c>
      <c r="J116" s="110">
        <f>COUNTA(G4:G23)</f>
        <v>0</v>
      </c>
      <c r="K116" s="47"/>
    </row>
    <row r="117" spans="1:11" ht="12.75">
      <c r="A117" s="108" t="str">
        <f>I2</f>
        <v>TEDDER</v>
      </c>
      <c r="B117" s="83" t="str">
        <f>J2</f>
        <v>B</v>
      </c>
      <c r="C117" s="109"/>
      <c r="D117" s="62">
        <f>SUM(J31)</f>
        <v>0</v>
      </c>
      <c r="E117" s="62">
        <f t="shared" si="2"/>
        <v>0</v>
      </c>
      <c r="F117" s="62">
        <f>SUM(J26)</f>
        <v>0</v>
      </c>
      <c r="G117" s="62">
        <f t="shared" si="3"/>
        <v>0</v>
      </c>
      <c r="H117" s="62">
        <f t="shared" si="4"/>
        <v>0</v>
      </c>
      <c r="I117" s="110">
        <f>COUNTA(I27:I30)</f>
        <v>0</v>
      </c>
      <c r="J117" s="110">
        <f>COUNTA(I4:I23)</f>
        <v>0</v>
      </c>
      <c r="K117" s="47"/>
    </row>
    <row r="118" spans="1:11" ht="12.75">
      <c r="A118" s="108" t="str">
        <f>K2</f>
        <v>VAN HUYSSTEEN</v>
      </c>
      <c r="B118" s="83" t="str">
        <f>L2</f>
        <v>G</v>
      </c>
      <c r="C118" s="109"/>
      <c r="D118" s="62">
        <f>SUM(L31)</f>
        <v>0</v>
      </c>
      <c r="E118" s="62">
        <f t="shared" si="2"/>
        <v>0</v>
      </c>
      <c r="F118" s="62">
        <f>SUM(L26)</f>
        <v>0</v>
      </c>
      <c r="G118" s="62">
        <f t="shared" si="3"/>
        <v>0</v>
      </c>
      <c r="H118" s="62">
        <f t="shared" si="4"/>
        <v>0</v>
      </c>
      <c r="I118" s="110">
        <f>COUNTA(K27:K30)</f>
        <v>0</v>
      </c>
      <c r="J118" s="110">
        <f>COUNTA(K4:K23)</f>
        <v>0</v>
      </c>
      <c r="K118" s="47"/>
    </row>
    <row r="119" spans="1:11" ht="13.5" thickBot="1">
      <c r="A119" s="108" t="str">
        <f>M2</f>
        <v>M</v>
      </c>
      <c r="B119" s="62" t="str">
        <f>N2</f>
        <v>N</v>
      </c>
      <c r="C119" s="109"/>
      <c r="D119" s="62"/>
      <c r="E119" s="62">
        <f t="shared" si="2"/>
        <v>0</v>
      </c>
      <c r="F119" s="62"/>
      <c r="G119" s="62">
        <f t="shared" si="3"/>
        <v>0</v>
      </c>
      <c r="H119" s="62">
        <f t="shared" si="4"/>
        <v>0</v>
      </c>
      <c r="I119" s="110">
        <f>COUNTA(M27:M30)</f>
        <v>0</v>
      </c>
      <c r="J119" s="110">
        <f>COUNTA(M4:M23)</f>
        <v>0</v>
      </c>
      <c r="K119" s="47"/>
    </row>
    <row r="120" spans="1:11" ht="14.25" thickBot="1" thickTop="1">
      <c r="A120" s="111" t="s">
        <v>19</v>
      </c>
      <c r="B120" s="112"/>
      <c r="C120" s="113"/>
      <c r="D120" s="114">
        <f aca="true" t="shared" si="5" ref="D120:J120">SUM(D113:D119)</f>
        <v>0</v>
      </c>
      <c r="E120" s="114">
        <f t="shared" si="5"/>
        <v>0</v>
      </c>
      <c r="F120" s="114">
        <f t="shared" si="5"/>
        <v>0</v>
      </c>
      <c r="G120" s="114">
        <f t="shared" si="5"/>
        <v>0</v>
      </c>
      <c r="H120" s="114">
        <f t="shared" si="5"/>
        <v>0</v>
      </c>
      <c r="I120" s="110">
        <f t="shared" si="5"/>
        <v>0</v>
      </c>
      <c r="J120" s="110">
        <f t="shared" si="5"/>
        <v>0</v>
      </c>
      <c r="K120" s="47"/>
    </row>
    <row r="121" spans="1:11" ht="13.5" thickTop="1">
      <c r="A121" s="77"/>
      <c r="B121" s="77"/>
      <c r="C121" s="77"/>
      <c r="D121" s="115"/>
      <c r="E121" s="115"/>
      <c r="F121" s="115"/>
      <c r="G121" s="115"/>
      <c r="H121" s="115"/>
      <c r="I121" s="60"/>
      <c r="J121" s="60"/>
      <c r="K121" s="47"/>
    </row>
    <row r="122" spans="1:11" ht="12.75">
      <c r="A122" s="103" t="s">
        <v>1</v>
      </c>
      <c r="B122" s="103"/>
      <c r="C122" s="104"/>
      <c r="D122" s="46" t="s">
        <v>20</v>
      </c>
      <c r="E122" s="48"/>
      <c r="F122" s="48"/>
      <c r="G122" s="48"/>
      <c r="H122" s="48"/>
      <c r="I122" s="105"/>
      <c r="J122" s="105"/>
      <c r="K122" s="47"/>
    </row>
    <row r="123" spans="1:11" ht="12.75">
      <c r="A123" s="106" t="s">
        <v>7</v>
      </c>
      <c r="B123" s="106"/>
      <c r="C123" s="106" t="s">
        <v>7</v>
      </c>
      <c r="D123" s="106" t="s">
        <v>8</v>
      </c>
      <c r="E123" s="106" t="s">
        <v>9</v>
      </c>
      <c r="F123" s="106" t="s">
        <v>8</v>
      </c>
      <c r="G123" s="106" t="s">
        <v>8</v>
      </c>
      <c r="H123" s="106" t="s">
        <v>9</v>
      </c>
      <c r="I123" s="107" t="s">
        <v>10</v>
      </c>
      <c r="J123" s="107" t="s">
        <v>10</v>
      </c>
      <c r="K123" s="47"/>
    </row>
    <row r="124" spans="1:11" ht="12.75">
      <c r="A124" s="106" t="s">
        <v>13</v>
      </c>
      <c r="B124" s="106" t="s">
        <v>14</v>
      </c>
      <c r="C124" s="106" t="s">
        <v>15</v>
      </c>
      <c r="D124" s="106" t="s">
        <v>16</v>
      </c>
      <c r="E124" s="106" t="s">
        <v>16</v>
      </c>
      <c r="F124" s="106" t="s">
        <v>17</v>
      </c>
      <c r="G124" s="106" t="s">
        <v>18</v>
      </c>
      <c r="H124" s="106" t="s">
        <v>18</v>
      </c>
      <c r="I124" s="107" t="s">
        <v>16</v>
      </c>
      <c r="J124" s="107" t="s">
        <v>17</v>
      </c>
      <c r="K124" s="47"/>
    </row>
    <row r="125" spans="1:11" ht="12.75">
      <c r="A125" s="108" t="str">
        <f>A2</f>
        <v>BOTHA</v>
      </c>
      <c r="B125" s="83" t="str">
        <f>B2</f>
        <v>A</v>
      </c>
      <c r="C125" s="109"/>
      <c r="D125" s="62">
        <f>SUM(B62)</f>
        <v>0</v>
      </c>
      <c r="E125" s="62">
        <f>SUM(D125*2)</f>
        <v>0</v>
      </c>
      <c r="F125" s="62">
        <f>SUM(B56)</f>
        <v>2.8</v>
      </c>
      <c r="G125" s="62">
        <f>SUM(F125+D125)</f>
        <v>2.8</v>
      </c>
      <c r="H125" s="62">
        <f>SUM(E125+F125)</f>
        <v>2.8</v>
      </c>
      <c r="I125" s="110">
        <f>COUNTA(A57:A62)</f>
        <v>0</v>
      </c>
      <c r="J125" s="110">
        <f>COUNTA(A36:A55)</f>
        <v>1</v>
      </c>
      <c r="K125" s="47"/>
    </row>
    <row r="126" spans="1:11" ht="12.75">
      <c r="A126" s="108" t="str">
        <f>C2</f>
        <v>VAN EDE</v>
      </c>
      <c r="B126" s="83" t="str">
        <f>D2</f>
        <v>J</v>
      </c>
      <c r="C126" s="109"/>
      <c r="D126" s="62">
        <f>SUM(D62)</f>
        <v>0</v>
      </c>
      <c r="E126" s="62">
        <f aca="true" t="shared" si="6" ref="E126:E131">SUM(D126*2)</f>
        <v>0</v>
      </c>
      <c r="F126" s="62">
        <f>SUM(D56)</f>
        <v>0</v>
      </c>
      <c r="G126" s="62">
        <f aca="true" t="shared" si="7" ref="G126:G131">SUM(F126+D126)</f>
        <v>0</v>
      </c>
      <c r="H126" s="62">
        <f aca="true" t="shared" si="8" ref="H126:H131">SUM(E126+F126)</f>
        <v>0</v>
      </c>
      <c r="I126" s="110">
        <f>COUNTA(C57:C62)</f>
        <v>0</v>
      </c>
      <c r="J126" s="110">
        <f>COUNTA(C36:C55)</f>
        <v>0</v>
      </c>
      <c r="K126" s="47"/>
    </row>
    <row r="127" spans="1:11" ht="12.75">
      <c r="A127" s="108" t="str">
        <f>E2</f>
        <v>PYBUS</v>
      </c>
      <c r="B127" s="83" t="str">
        <f>F2</f>
        <v>J</v>
      </c>
      <c r="C127" s="109"/>
      <c r="D127" s="62">
        <f>SUM(F62)</f>
        <v>0</v>
      </c>
      <c r="E127" s="62">
        <f t="shared" si="6"/>
        <v>0</v>
      </c>
      <c r="F127" s="62">
        <f>SUM(F56)</f>
        <v>32.2</v>
      </c>
      <c r="G127" s="62">
        <f t="shared" si="7"/>
        <v>32.2</v>
      </c>
      <c r="H127" s="62">
        <f t="shared" si="8"/>
        <v>32.2</v>
      </c>
      <c r="I127" s="110">
        <f>COUNTA(E57:E62)</f>
        <v>0</v>
      </c>
      <c r="J127" s="110">
        <f>COUNTA(E36:E55)</f>
        <v>1</v>
      </c>
      <c r="K127" s="47"/>
    </row>
    <row r="128" spans="1:11" ht="12.75">
      <c r="A128" s="108" t="str">
        <f>G2</f>
        <v>SIMS</v>
      </c>
      <c r="B128" s="83" t="str">
        <f>H2</f>
        <v>T</v>
      </c>
      <c r="C128" s="109"/>
      <c r="D128" s="62">
        <f>SUM(H62)</f>
        <v>0</v>
      </c>
      <c r="E128" s="62">
        <f t="shared" si="6"/>
        <v>0</v>
      </c>
      <c r="F128" s="62">
        <f>SUM(H56)</f>
        <v>0</v>
      </c>
      <c r="G128" s="62">
        <f t="shared" si="7"/>
        <v>0</v>
      </c>
      <c r="H128" s="62">
        <f t="shared" si="8"/>
        <v>0</v>
      </c>
      <c r="I128" s="110">
        <f>COUNTA(G57:G62)</f>
        <v>0</v>
      </c>
      <c r="J128" s="110">
        <f>COUNTA(G36:G55)</f>
        <v>0</v>
      </c>
      <c r="K128" s="47"/>
    </row>
    <row r="129" spans="1:11" ht="12.75">
      <c r="A129" s="108" t="str">
        <f>I2</f>
        <v>TEDDER</v>
      </c>
      <c r="B129" s="83" t="str">
        <f>J2</f>
        <v>B</v>
      </c>
      <c r="C129" s="109"/>
      <c r="D129" s="62">
        <f>SUM(J62)</f>
        <v>0</v>
      </c>
      <c r="E129" s="62">
        <f t="shared" si="6"/>
        <v>0</v>
      </c>
      <c r="F129" s="62">
        <f>SUM(J56)</f>
        <v>45</v>
      </c>
      <c r="G129" s="62">
        <f t="shared" si="7"/>
        <v>45</v>
      </c>
      <c r="H129" s="62">
        <f t="shared" si="8"/>
        <v>45</v>
      </c>
      <c r="I129" s="110">
        <f>COUNTA(I57:I62)</f>
        <v>0</v>
      </c>
      <c r="J129" s="110">
        <f>COUNTA(I36:I55)</f>
        <v>2</v>
      </c>
      <c r="K129" s="47"/>
    </row>
    <row r="130" spans="1:11" ht="12.75">
      <c r="A130" s="108" t="str">
        <f>K2</f>
        <v>VAN HUYSSTEEN</v>
      </c>
      <c r="B130" s="83" t="str">
        <f>L2</f>
        <v>G</v>
      </c>
      <c r="C130" s="109"/>
      <c r="D130" s="62">
        <f>SUM(L62)</f>
        <v>0</v>
      </c>
      <c r="E130" s="62">
        <f t="shared" si="6"/>
        <v>0</v>
      </c>
      <c r="F130" s="62">
        <f>SUM(L56)</f>
        <v>0</v>
      </c>
      <c r="G130" s="62">
        <f t="shared" si="7"/>
        <v>0</v>
      </c>
      <c r="H130" s="62">
        <f t="shared" si="8"/>
        <v>0</v>
      </c>
      <c r="I130" s="110">
        <f>COUNTA(K57:K62)</f>
        <v>0</v>
      </c>
      <c r="J130" s="110">
        <f>COUNTA(K36:K55)</f>
        <v>0</v>
      </c>
      <c r="K130" s="47"/>
    </row>
    <row r="131" spans="1:11" ht="13.5" thickBot="1">
      <c r="A131" s="108" t="str">
        <f>M2</f>
        <v>M</v>
      </c>
      <c r="B131" s="62" t="str">
        <f>N2</f>
        <v>N</v>
      </c>
      <c r="C131" s="109"/>
      <c r="D131" s="62"/>
      <c r="E131" s="62">
        <f t="shared" si="6"/>
        <v>0</v>
      </c>
      <c r="F131" s="62"/>
      <c r="G131" s="62">
        <f t="shared" si="7"/>
        <v>0</v>
      </c>
      <c r="H131" s="62">
        <f t="shared" si="8"/>
        <v>0</v>
      </c>
      <c r="I131" s="110">
        <f>COUNTA(M57:M62)</f>
        <v>0</v>
      </c>
      <c r="J131" s="110">
        <f>COUNTA(M36:M55)</f>
        <v>0</v>
      </c>
      <c r="K131" s="47"/>
    </row>
    <row r="132" spans="1:11" ht="14.25" thickBot="1" thickTop="1">
      <c r="A132" s="111" t="s">
        <v>19</v>
      </c>
      <c r="B132" s="112"/>
      <c r="C132" s="113"/>
      <c r="D132" s="114">
        <f aca="true" t="shared" si="9" ref="D132:J132">SUM(D125:D131)</f>
        <v>0</v>
      </c>
      <c r="E132" s="114">
        <f t="shared" si="9"/>
        <v>0</v>
      </c>
      <c r="F132" s="114">
        <f t="shared" si="9"/>
        <v>80</v>
      </c>
      <c r="G132" s="114">
        <f t="shared" si="9"/>
        <v>80</v>
      </c>
      <c r="H132" s="114">
        <f t="shared" si="9"/>
        <v>80</v>
      </c>
      <c r="I132" s="110">
        <f t="shared" si="9"/>
        <v>0</v>
      </c>
      <c r="J132" s="110">
        <f t="shared" si="9"/>
        <v>4</v>
      </c>
      <c r="K132" s="47"/>
    </row>
    <row r="133" spans="1:11" ht="13.5" thickTop="1">
      <c r="A133" s="77"/>
      <c r="B133" s="77"/>
      <c r="C133" s="77"/>
      <c r="D133" s="116"/>
      <c r="E133" s="116"/>
      <c r="F133" s="116"/>
      <c r="G133" s="116"/>
      <c r="H133" s="116"/>
      <c r="I133" s="60"/>
      <c r="J133" s="60"/>
      <c r="K133" s="47"/>
    </row>
    <row r="134" spans="1:11" ht="12.75">
      <c r="A134" s="103" t="s">
        <v>1</v>
      </c>
      <c r="B134" s="103"/>
      <c r="C134" s="104"/>
      <c r="D134" s="46" t="s">
        <v>135</v>
      </c>
      <c r="E134" s="48"/>
      <c r="F134" s="48"/>
      <c r="G134" s="48"/>
      <c r="H134" s="48"/>
      <c r="I134" s="105"/>
      <c r="J134" s="105"/>
      <c r="K134" s="47"/>
    </row>
    <row r="135" spans="1:11" ht="12.75">
      <c r="A135" s="106" t="s">
        <v>7</v>
      </c>
      <c r="B135" s="106"/>
      <c r="C135" s="106" t="s">
        <v>7</v>
      </c>
      <c r="D135" s="106" t="s">
        <v>8</v>
      </c>
      <c r="E135" s="106" t="s">
        <v>9</v>
      </c>
      <c r="F135" s="106" t="s">
        <v>8</v>
      </c>
      <c r="G135" s="106" t="s">
        <v>8</v>
      </c>
      <c r="H135" s="106" t="s">
        <v>9</v>
      </c>
      <c r="I135" s="107" t="s">
        <v>10</v>
      </c>
      <c r="J135" s="107" t="s">
        <v>10</v>
      </c>
      <c r="K135" s="47"/>
    </row>
    <row r="136" spans="1:11" ht="12.75">
      <c r="A136" s="106" t="s">
        <v>13</v>
      </c>
      <c r="B136" s="106" t="s">
        <v>14</v>
      </c>
      <c r="C136" s="106" t="s">
        <v>15</v>
      </c>
      <c r="D136" s="106" t="s">
        <v>16</v>
      </c>
      <c r="E136" s="106" t="s">
        <v>16</v>
      </c>
      <c r="F136" s="106" t="s">
        <v>17</v>
      </c>
      <c r="G136" s="106" t="s">
        <v>18</v>
      </c>
      <c r="H136" s="106" t="s">
        <v>18</v>
      </c>
      <c r="I136" s="107" t="s">
        <v>16</v>
      </c>
      <c r="J136" s="107" t="s">
        <v>17</v>
      </c>
      <c r="K136" s="47"/>
    </row>
    <row r="137" spans="1:11" ht="12.75">
      <c r="A137" s="108" t="str">
        <f>A2</f>
        <v>BOTHA</v>
      </c>
      <c r="B137" s="83" t="str">
        <f>B2</f>
        <v>A</v>
      </c>
      <c r="C137" s="109"/>
      <c r="D137" s="62">
        <f>SUM(B102)</f>
        <v>0</v>
      </c>
      <c r="E137" s="62">
        <f>SUM(D137*2)</f>
        <v>0</v>
      </c>
      <c r="F137" s="62">
        <f>SUM(B93)</f>
        <v>0</v>
      </c>
      <c r="G137" s="62">
        <f>SUM(F137+D137)</f>
        <v>0</v>
      </c>
      <c r="H137" s="62">
        <f>SUM(E137+F137)</f>
        <v>0</v>
      </c>
      <c r="I137" s="110">
        <f>COUNTA(A94:A101)</f>
        <v>0</v>
      </c>
      <c r="J137" s="110">
        <f>COUNTA(A68:A92)</f>
        <v>0</v>
      </c>
      <c r="K137" s="47"/>
    </row>
    <row r="138" spans="1:11" ht="12.75">
      <c r="A138" s="108" t="str">
        <f>C2</f>
        <v>VAN EDE</v>
      </c>
      <c r="B138" s="83" t="str">
        <f>D2</f>
        <v>J</v>
      </c>
      <c r="C138" s="109"/>
      <c r="D138" s="62">
        <f>SUM(D102)</f>
        <v>0</v>
      </c>
      <c r="E138" s="62">
        <f aca="true" t="shared" si="10" ref="E138:E143">SUM(D138*2)</f>
        <v>0</v>
      </c>
      <c r="F138" s="62">
        <f>SUM(D93)</f>
        <v>2.6</v>
      </c>
      <c r="G138" s="62">
        <f aca="true" t="shared" si="11" ref="G138:G143">SUM(F138+D138)</f>
        <v>2.6</v>
      </c>
      <c r="H138" s="62">
        <f aca="true" t="shared" si="12" ref="H138:H143">SUM(E138+F138)</f>
        <v>2.6</v>
      </c>
      <c r="I138" s="110">
        <f>COUNTA(C94:C101)</f>
        <v>0</v>
      </c>
      <c r="J138" s="110">
        <f>COUNTA(C68:C92)</f>
        <v>1</v>
      </c>
      <c r="K138" s="47"/>
    </row>
    <row r="139" spans="1:11" ht="12.75">
      <c r="A139" s="108" t="str">
        <f>E2</f>
        <v>PYBUS</v>
      </c>
      <c r="B139" s="83" t="str">
        <f>F2</f>
        <v>J</v>
      </c>
      <c r="C139" s="109"/>
      <c r="D139" s="62">
        <f>SUM(F102)</f>
        <v>0</v>
      </c>
      <c r="E139" s="62">
        <f t="shared" si="10"/>
        <v>0</v>
      </c>
      <c r="F139" s="62">
        <f>SUM(F93)</f>
        <v>0</v>
      </c>
      <c r="G139" s="62">
        <f t="shared" si="11"/>
        <v>0</v>
      </c>
      <c r="H139" s="62">
        <f t="shared" si="12"/>
        <v>0</v>
      </c>
      <c r="I139" s="110">
        <f>COUNTA(E94:E101)</f>
        <v>0</v>
      </c>
      <c r="J139" s="110">
        <f>COUNTA(E68:E92)</f>
        <v>0</v>
      </c>
      <c r="K139" s="47"/>
    </row>
    <row r="140" spans="1:11" ht="12.75">
      <c r="A140" s="108" t="str">
        <f>G2</f>
        <v>SIMS</v>
      </c>
      <c r="B140" s="83" t="str">
        <f>H2</f>
        <v>T</v>
      </c>
      <c r="C140" s="109"/>
      <c r="D140" s="62">
        <f>SUM(H102)</f>
        <v>0</v>
      </c>
      <c r="E140" s="62">
        <f t="shared" si="10"/>
        <v>0</v>
      </c>
      <c r="F140" s="62">
        <f>SUM(H93)</f>
        <v>0</v>
      </c>
      <c r="G140" s="62">
        <f t="shared" si="11"/>
        <v>0</v>
      </c>
      <c r="H140" s="62">
        <f t="shared" si="12"/>
        <v>0</v>
      </c>
      <c r="I140" s="110">
        <f>COUNTA(G94:G101)</f>
        <v>0</v>
      </c>
      <c r="J140" s="110">
        <f>COUNTA(G68:G92)</f>
        <v>0</v>
      </c>
      <c r="K140" s="47"/>
    </row>
    <row r="141" spans="1:11" ht="12.75">
      <c r="A141" s="108" t="str">
        <f>I2</f>
        <v>TEDDER</v>
      </c>
      <c r="B141" s="83" t="str">
        <f>J2</f>
        <v>B</v>
      </c>
      <c r="C141" s="109"/>
      <c r="D141" s="62">
        <f>SUM(J102)</f>
        <v>0</v>
      </c>
      <c r="E141" s="62">
        <f t="shared" si="10"/>
        <v>0</v>
      </c>
      <c r="F141" s="62">
        <f>SUM(J93)</f>
        <v>3</v>
      </c>
      <c r="G141" s="62">
        <f t="shared" si="11"/>
        <v>3</v>
      </c>
      <c r="H141" s="62">
        <f t="shared" si="12"/>
        <v>3</v>
      </c>
      <c r="I141" s="110">
        <f>COUNTA(I94:I101)</f>
        <v>0</v>
      </c>
      <c r="J141" s="110">
        <f>COUNTA(I68:I92)</f>
        <v>1</v>
      </c>
      <c r="K141" s="47"/>
    </row>
    <row r="142" spans="1:11" ht="12.75">
      <c r="A142" s="108" t="str">
        <f>K2</f>
        <v>VAN HUYSSTEEN</v>
      </c>
      <c r="B142" s="83" t="str">
        <f>L2</f>
        <v>G</v>
      </c>
      <c r="C142" s="109"/>
      <c r="D142" s="62">
        <f>SUM(L102)</f>
        <v>0</v>
      </c>
      <c r="E142" s="62">
        <f t="shared" si="10"/>
        <v>0</v>
      </c>
      <c r="F142" s="62">
        <f>SUM(L93)</f>
        <v>3.2</v>
      </c>
      <c r="G142" s="62">
        <f t="shared" si="11"/>
        <v>3.2</v>
      </c>
      <c r="H142" s="62">
        <f t="shared" si="12"/>
        <v>3.2</v>
      </c>
      <c r="I142" s="110">
        <f>COUNTA(K94:K101)</f>
        <v>0</v>
      </c>
      <c r="J142" s="110">
        <f>COUNTA(K68:K92)</f>
        <v>1</v>
      </c>
      <c r="K142" s="47"/>
    </row>
    <row r="143" spans="1:11" ht="13.5" thickBot="1">
      <c r="A143" s="108" t="str">
        <f>M2</f>
        <v>M</v>
      </c>
      <c r="B143" s="62" t="str">
        <f>N2</f>
        <v>N</v>
      </c>
      <c r="C143" s="109"/>
      <c r="D143" s="62"/>
      <c r="E143" s="62">
        <f t="shared" si="10"/>
        <v>0</v>
      </c>
      <c r="F143" s="62"/>
      <c r="G143" s="62">
        <f t="shared" si="11"/>
        <v>0</v>
      </c>
      <c r="H143" s="62">
        <f t="shared" si="12"/>
        <v>0</v>
      </c>
      <c r="I143" s="110">
        <f>COUNTA(M94:M101)</f>
        <v>0</v>
      </c>
      <c r="J143" s="110">
        <f>COUNTA(M68:M92)</f>
        <v>0</v>
      </c>
      <c r="K143" s="47"/>
    </row>
    <row r="144" spans="1:11" ht="14.25" thickBot="1" thickTop="1">
      <c r="A144" s="111" t="s">
        <v>19</v>
      </c>
      <c r="B144" s="112"/>
      <c r="C144" s="113"/>
      <c r="D144" s="114">
        <f>SUM(D137:D143)</f>
        <v>0</v>
      </c>
      <c r="E144" s="114">
        <f aca="true" t="shared" si="13" ref="E144:J144">SUM(E137:E143)</f>
        <v>0</v>
      </c>
      <c r="F144" s="114">
        <f t="shared" si="13"/>
        <v>8.8</v>
      </c>
      <c r="G144" s="114">
        <f t="shared" si="13"/>
        <v>8.8</v>
      </c>
      <c r="H144" s="114">
        <f t="shared" si="13"/>
        <v>8.8</v>
      </c>
      <c r="I144" s="110">
        <f t="shared" si="13"/>
        <v>0</v>
      </c>
      <c r="J144" s="110">
        <f t="shared" si="13"/>
        <v>3</v>
      </c>
      <c r="K144" s="47"/>
    </row>
    <row r="145" spans="1:11" ht="13.5" thickTop="1">
      <c r="A145" s="77"/>
      <c r="B145" s="77"/>
      <c r="C145" s="77"/>
      <c r="D145" s="116"/>
      <c r="E145" s="116"/>
      <c r="F145" s="116"/>
      <c r="G145" s="116"/>
      <c r="H145" s="116"/>
      <c r="I145" s="60"/>
      <c r="J145" s="60"/>
      <c r="K145" s="47"/>
    </row>
    <row r="146" spans="1:11" ht="12.75">
      <c r="A146" s="47"/>
      <c r="B146" s="47"/>
      <c r="C146" s="47"/>
      <c r="D146" s="117"/>
      <c r="E146" s="117"/>
      <c r="F146" s="117"/>
      <c r="G146" s="117"/>
      <c r="H146" s="117"/>
      <c r="I146" s="105"/>
      <c r="J146" s="105"/>
      <c r="K146" s="47"/>
    </row>
    <row r="147" spans="1:11" ht="12.75">
      <c r="A147" s="47"/>
      <c r="B147" s="47"/>
      <c r="C147" s="47"/>
      <c r="D147" s="117"/>
      <c r="E147" s="117"/>
      <c r="F147" s="117"/>
      <c r="G147" s="117"/>
      <c r="H147" s="117"/>
      <c r="I147" s="105"/>
      <c r="J147" s="105"/>
      <c r="K147" s="47"/>
    </row>
    <row r="148" spans="1:11" ht="12.75">
      <c r="A148" s="47"/>
      <c r="B148" s="47"/>
      <c r="C148" s="47"/>
      <c r="D148" s="117"/>
      <c r="E148" s="117"/>
      <c r="F148" s="117"/>
      <c r="G148" s="117"/>
      <c r="H148" s="117"/>
      <c r="I148" s="105"/>
      <c r="J148" s="105"/>
      <c r="K148" s="47"/>
    </row>
    <row r="149" spans="1:11" ht="12.75">
      <c r="A149" s="47"/>
      <c r="B149" s="47"/>
      <c r="C149" s="47"/>
      <c r="D149" s="117"/>
      <c r="E149" s="117"/>
      <c r="F149" s="117"/>
      <c r="G149" s="117"/>
      <c r="H149" s="117"/>
      <c r="I149" s="105"/>
      <c r="J149" s="105"/>
      <c r="K149" s="47"/>
    </row>
    <row r="150" spans="1:11" ht="12.75">
      <c r="A150" s="103" t="s">
        <v>21</v>
      </c>
      <c r="B150" s="103"/>
      <c r="C150" s="104"/>
      <c r="D150" s="117"/>
      <c r="E150" s="117"/>
      <c r="F150" s="117"/>
      <c r="G150" s="117"/>
      <c r="H150" s="117"/>
      <c r="I150" s="105"/>
      <c r="J150" s="105"/>
      <c r="K150" s="47"/>
    </row>
    <row r="151" spans="1:11" ht="12.75">
      <c r="A151" s="47"/>
      <c r="B151" s="47"/>
      <c r="C151" s="47"/>
      <c r="D151" s="117"/>
      <c r="E151" s="117"/>
      <c r="F151" s="117"/>
      <c r="G151" s="117"/>
      <c r="H151" s="117"/>
      <c r="I151" s="105"/>
      <c r="J151" s="105"/>
      <c r="K151" s="47"/>
    </row>
    <row r="152" spans="1:11" ht="12.75">
      <c r="A152" s="106" t="s">
        <v>7</v>
      </c>
      <c r="B152" s="106"/>
      <c r="C152" s="106" t="s">
        <v>7</v>
      </c>
      <c r="D152" s="118" t="s">
        <v>8</v>
      </c>
      <c r="E152" s="118" t="s">
        <v>9</v>
      </c>
      <c r="F152" s="118" t="s">
        <v>8</v>
      </c>
      <c r="G152" s="118" t="s">
        <v>8</v>
      </c>
      <c r="H152" s="118" t="s">
        <v>9</v>
      </c>
      <c r="I152" s="107" t="s">
        <v>10</v>
      </c>
      <c r="J152" s="107" t="s">
        <v>10</v>
      </c>
      <c r="K152" s="106" t="s">
        <v>22</v>
      </c>
    </row>
    <row r="153" spans="1:11" ht="12.75">
      <c r="A153" s="106" t="s">
        <v>13</v>
      </c>
      <c r="B153" s="106" t="s">
        <v>14</v>
      </c>
      <c r="C153" s="106" t="s">
        <v>15</v>
      </c>
      <c r="D153" s="118" t="s">
        <v>16</v>
      </c>
      <c r="E153" s="118" t="s">
        <v>16</v>
      </c>
      <c r="F153" s="118" t="s">
        <v>17</v>
      </c>
      <c r="G153" s="118" t="s">
        <v>18</v>
      </c>
      <c r="H153" s="118" t="s">
        <v>18</v>
      </c>
      <c r="I153" s="107" t="s">
        <v>16</v>
      </c>
      <c r="J153" s="107" t="s">
        <v>17</v>
      </c>
      <c r="K153" s="106" t="s">
        <v>23</v>
      </c>
    </row>
    <row r="154" spans="1:11" ht="12.75">
      <c r="A154" s="108" t="str">
        <f>A2</f>
        <v>BOTHA</v>
      </c>
      <c r="B154" s="83" t="str">
        <f>B2</f>
        <v>A</v>
      </c>
      <c r="C154" s="109"/>
      <c r="D154" s="62">
        <f aca="true" t="shared" si="14" ref="D154:E160">SUM(D137+D125+D113)</f>
        <v>0</v>
      </c>
      <c r="E154" s="62">
        <f t="shared" si="14"/>
        <v>0</v>
      </c>
      <c r="F154" s="62">
        <f aca="true" t="shared" si="15" ref="F154:F160">SUM(F113+F125+F137)</f>
        <v>2.8</v>
      </c>
      <c r="G154" s="62">
        <f aca="true" t="shared" si="16" ref="G154:H160">SUM(G137+G125+G113)</f>
        <v>2.8</v>
      </c>
      <c r="H154" s="63">
        <f t="shared" si="16"/>
        <v>2.8</v>
      </c>
      <c r="I154" s="110">
        <f aca="true" t="shared" si="17" ref="I154:J160">SUM(I113+I125+I137)</f>
        <v>0</v>
      </c>
      <c r="J154" s="110">
        <f t="shared" si="17"/>
        <v>1</v>
      </c>
      <c r="K154" s="110">
        <f>SUM(I154:J154)</f>
        <v>1</v>
      </c>
    </row>
    <row r="155" spans="1:11" ht="12.75">
      <c r="A155" s="108" t="str">
        <f>C2</f>
        <v>VAN EDE</v>
      </c>
      <c r="B155" s="83" t="str">
        <f>D2</f>
        <v>J</v>
      </c>
      <c r="C155" s="109"/>
      <c r="D155" s="62">
        <f t="shared" si="14"/>
        <v>0</v>
      </c>
      <c r="E155" s="62">
        <f t="shared" si="14"/>
        <v>0</v>
      </c>
      <c r="F155" s="62">
        <f t="shared" si="15"/>
        <v>2.6</v>
      </c>
      <c r="G155" s="62">
        <f t="shared" si="16"/>
        <v>2.6</v>
      </c>
      <c r="H155" s="63">
        <f t="shared" si="16"/>
        <v>2.6</v>
      </c>
      <c r="I155" s="110">
        <f t="shared" si="17"/>
        <v>0</v>
      </c>
      <c r="J155" s="110">
        <f t="shared" si="17"/>
        <v>1</v>
      </c>
      <c r="K155" s="110">
        <f aca="true" t="shared" si="18" ref="K155:K160">SUM(I155:J155)</f>
        <v>1</v>
      </c>
    </row>
    <row r="156" spans="1:11" ht="12.75">
      <c r="A156" s="108" t="str">
        <f>E2</f>
        <v>PYBUS</v>
      </c>
      <c r="B156" s="83" t="str">
        <f>F2</f>
        <v>J</v>
      </c>
      <c r="C156" s="109"/>
      <c r="D156" s="62">
        <f t="shared" si="14"/>
        <v>0</v>
      </c>
      <c r="E156" s="62">
        <f t="shared" si="14"/>
        <v>0</v>
      </c>
      <c r="F156" s="62">
        <f t="shared" si="15"/>
        <v>32.2</v>
      </c>
      <c r="G156" s="62">
        <f t="shared" si="16"/>
        <v>32.2</v>
      </c>
      <c r="H156" s="63">
        <f t="shared" si="16"/>
        <v>32.2</v>
      </c>
      <c r="I156" s="110">
        <f t="shared" si="17"/>
        <v>0</v>
      </c>
      <c r="J156" s="110">
        <f t="shared" si="17"/>
        <v>1</v>
      </c>
      <c r="K156" s="110">
        <f t="shared" si="18"/>
        <v>1</v>
      </c>
    </row>
    <row r="157" spans="1:11" ht="12.75">
      <c r="A157" s="108" t="str">
        <f>G2</f>
        <v>SIMS</v>
      </c>
      <c r="B157" s="83" t="str">
        <f>H2</f>
        <v>T</v>
      </c>
      <c r="C157" s="109"/>
      <c r="D157" s="62">
        <f t="shared" si="14"/>
        <v>0</v>
      </c>
      <c r="E157" s="62">
        <f t="shared" si="14"/>
        <v>0</v>
      </c>
      <c r="F157" s="62">
        <f t="shared" si="15"/>
        <v>0</v>
      </c>
      <c r="G157" s="62">
        <f t="shared" si="16"/>
        <v>0</v>
      </c>
      <c r="H157" s="63">
        <f t="shared" si="16"/>
        <v>0</v>
      </c>
      <c r="I157" s="110">
        <f t="shared" si="17"/>
        <v>0</v>
      </c>
      <c r="J157" s="110">
        <f t="shared" si="17"/>
        <v>0</v>
      </c>
      <c r="K157" s="110">
        <f t="shared" si="18"/>
        <v>0</v>
      </c>
    </row>
    <row r="158" spans="1:11" ht="12.75">
      <c r="A158" s="108" t="str">
        <f>I2</f>
        <v>TEDDER</v>
      </c>
      <c r="B158" s="83" t="str">
        <f>J2</f>
        <v>B</v>
      </c>
      <c r="C158" s="109"/>
      <c r="D158" s="62">
        <f t="shared" si="14"/>
        <v>0</v>
      </c>
      <c r="E158" s="62">
        <f t="shared" si="14"/>
        <v>0</v>
      </c>
      <c r="F158" s="62">
        <f t="shared" si="15"/>
        <v>48</v>
      </c>
      <c r="G158" s="62">
        <f t="shared" si="16"/>
        <v>48</v>
      </c>
      <c r="H158" s="63">
        <f t="shared" si="16"/>
        <v>48</v>
      </c>
      <c r="I158" s="110">
        <f t="shared" si="17"/>
        <v>0</v>
      </c>
      <c r="J158" s="110">
        <f t="shared" si="17"/>
        <v>3</v>
      </c>
      <c r="K158" s="110">
        <f t="shared" si="18"/>
        <v>3</v>
      </c>
    </row>
    <row r="159" spans="1:11" ht="12.75">
      <c r="A159" s="108" t="str">
        <f>K2</f>
        <v>VAN HUYSSTEEN</v>
      </c>
      <c r="B159" s="83" t="str">
        <f>L2</f>
        <v>G</v>
      </c>
      <c r="C159" s="109"/>
      <c r="D159" s="62">
        <f t="shared" si="14"/>
        <v>0</v>
      </c>
      <c r="E159" s="62">
        <f t="shared" si="14"/>
        <v>0</v>
      </c>
      <c r="F159" s="62">
        <f t="shared" si="15"/>
        <v>3.2</v>
      </c>
      <c r="G159" s="62">
        <f t="shared" si="16"/>
        <v>3.2</v>
      </c>
      <c r="H159" s="63">
        <f t="shared" si="16"/>
        <v>3.2</v>
      </c>
      <c r="I159" s="110">
        <f t="shared" si="17"/>
        <v>0</v>
      </c>
      <c r="J159" s="110">
        <f t="shared" si="17"/>
        <v>1</v>
      </c>
      <c r="K159" s="110">
        <f t="shared" si="18"/>
        <v>1</v>
      </c>
    </row>
    <row r="160" spans="1:11" ht="13.5" thickBot="1">
      <c r="A160" s="108"/>
      <c r="B160" s="83"/>
      <c r="C160" s="109"/>
      <c r="D160" s="62">
        <f t="shared" si="14"/>
        <v>0</v>
      </c>
      <c r="E160" s="62">
        <f t="shared" si="14"/>
        <v>0</v>
      </c>
      <c r="F160" s="62">
        <f t="shared" si="15"/>
        <v>0</v>
      </c>
      <c r="G160" s="62">
        <f t="shared" si="16"/>
        <v>0</v>
      </c>
      <c r="H160" s="63">
        <f t="shared" si="16"/>
        <v>0</v>
      </c>
      <c r="I160" s="110">
        <f t="shared" si="17"/>
        <v>0</v>
      </c>
      <c r="J160" s="110">
        <f t="shared" si="17"/>
        <v>0</v>
      </c>
      <c r="K160" s="110">
        <f t="shared" si="18"/>
        <v>0</v>
      </c>
    </row>
    <row r="161" spans="1:11" ht="14.25" thickBot="1" thickTop="1">
      <c r="A161" s="111" t="s">
        <v>24</v>
      </c>
      <c r="B161" s="112"/>
      <c r="C161" s="119" t="s">
        <v>1</v>
      </c>
      <c r="D161" s="114">
        <f aca="true" t="shared" si="19" ref="D161:K161">SUM(D154:D160)</f>
        <v>0</v>
      </c>
      <c r="E161" s="114">
        <f t="shared" si="19"/>
        <v>0</v>
      </c>
      <c r="F161" s="114">
        <f t="shared" si="19"/>
        <v>88.8</v>
      </c>
      <c r="G161" s="114">
        <f t="shared" si="19"/>
        <v>88.8</v>
      </c>
      <c r="H161" s="114">
        <f t="shared" si="19"/>
        <v>88.8</v>
      </c>
      <c r="I161" s="120">
        <f t="shared" si="19"/>
        <v>0</v>
      </c>
      <c r="J161" s="120">
        <f t="shared" si="19"/>
        <v>7</v>
      </c>
      <c r="K161" s="120">
        <f t="shared" si="19"/>
        <v>7</v>
      </c>
    </row>
    <row r="162" ht="9.75" thickTop="1"/>
  </sheetData>
  <sheetProtection/>
  <mergeCells count="2">
    <mergeCell ref="A1:N1"/>
    <mergeCell ref="A65:N65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Header>&amp;CZULULAND</oddHeader>
  </headerFooter>
  <rowBreaks count="3" manualBreakCount="3">
    <brk id="32" max="255" man="1"/>
    <brk id="64" max="255" man="1"/>
    <brk id="109" max="255" man="1"/>
  </rowBreaks>
  <ignoredErrors>
    <ignoredError sqref="F154:F16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4"/>
  <sheetViews>
    <sheetView zoomScale="80" zoomScaleNormal="80" zoomScalePageLayoutView="0" workbookViewId="0" topLeftCell="A115">
      <selection activeCell="H133" sqref="H133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1.57421875" style="87" customWidth="1"/>
    <col min="10" max="10" width="6.00390625" style="96" customWidth="1"/>
    <col min="11" max="11" width="13.14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9.28125" style="87" customWidth="1"/>
    <col min="17" max="17" width="9.7109375" style="87" customWidth="1"/>
    <col min="18" max="18" width="7.57421875" style="87" customWidth="1"/>
    <col min="19" max="19" width="9.28125" style="87" customWidth="1"/>
    <col min="20" max="21" width="10.57421875" style="87" customWidth="1"/>
    <col min="22" max="22" width="8.28125" style="87" customWidth="1"/>
    <col min="23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5" s="167" customFormat="1" ht="9">
      <c r="A2" s="163" t="s">
        <v>329</v>
      </c>
      <c r="B2" s="85" t="s">
        <v>26</v>
      </c>
      <c r="C2" s="163" t="s">
        <v>358</v>
      </c>
      <c r="D2" s="85" t="s">
        <v>70</v>
      </c>
      <c r="E2" s="163" t="s">
        <v>197</v>
      </c>
      <c r="F2" s="85" t="s">
        <v>34</v>
      </c>
      <c r="G2" s="163" t="s">
        <v>331</v>
      </c>
      <c r="H2" s="85" t="s">
        <v>25</v>
      </c>
      <c r="I2" s="163" t="s">
        <v>69</v>
      </c>
      <c r="J2" s="85" t="s">
        <v>26</v>
      </c>
      <c r="K2" s="163" t="s">
        <v>70</v>
      </c>
      <c r="L2" s="85" t="s">
        <v>32</v>
      </c>
      <c r="M2" s="164" t="s">
        <v>4</v>
      </c>
      <c r="N2" s="165" t="s">
        <v>6</v>
      </c>
      <c r="O2" s="166"/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1:14" ht="9">
      <c r="A4" s="87" t="s">
        <v>359</v>
      </c>
      <c r="B4" s="95">
        <v>55.7</v>
      </c>
      <c r="C4" s="168"/>
      <c r="D4" s="91"/>
      <c r="E4" s="87" t="s">
        <v>366</v>
      </c>
      <c r="F4" s="91">
        <v>3.5</v>
      </c>
      <c r="H4" s="91"/>
      <c r="J4" s="91"/>
      <c r="L4" s="91"/>
      <c r="N4" s="91"/>
    </row>
    <row r="5" spans="3:14" ht="9">
      <c r="C5" s="168"/>
      <c r="D5" s="91"/>
      <c r="F5" s="91"/>
      <c r="H5" s="91"/>
      <c r="J5" s="91"/>
      <c r="L5" s="91"/>
      <c r="N5" s="91"/>
    </row>
    <row r="6" spans="3:14" ht="9">
      <c r="C6" s="168"/>
      <c r="D6" s="91"/>
      <c r="F6" s="91"/>
      <c r="H6" s="91"/>
      <c r="J6" s="91"/>
      <c r="L6" s="91"/>
      <c r="N6" s="91"/>
    </row>
    <row r="7" spans="3:14" ht="9">
      <c r="C7" s="168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10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55.7</v>
      </c>
      <c r="C24" s="92"/>
      <c r="D24" s="93">
        <f>SUM(D4:D23)</f>
        <v>0</v>
      </c>
      <c r="E24" s="92"/>
      <c r="F24" s="93">
        <f>SUM(F4:F23)</f>
        <v>3.5</v>
      </c>
      <c r="G24" s="92"/>
      <c r="H24" s="93">
        <f>SUM(H4:H23)</f>
        <v>0</v>
      </c>
      <c r="I24" s="92"/>
      <c r="J24" s="93">
        <f>SUM(J4:J23)</f>
        <v>0</v>
      </c>
      <c r="K24" s="96"/>
      <c r="L24" s="93">
        <f>SUM(L4:L23)</f>
        <v>0</v>
      </c>
      <c r="M24" s="92"/>
      <c r="N24" s="93">
        <f>SUM(N4:N23)</f>
        <v>0</v>
      </c>
      <c r="O24" s="92">
        <f>SUM(A24:N24)</f>
        <v>59.2</v>
      </c>
    </row>
    <row r="25" spans="4:14" ht="9">
      <c r="D25" s="91"/>
      <c r="F25" s="91"/>
      <c r="H25" s="91"/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59.2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0</v>
      </c>
    </row>
    <row r="29" spans="1:15" ht="9">
      <c r="A29" s="92"/>
      <c r="B29" s="93">
        <f>SUM(B25:B28)</f>
        <v>0</v>
      </c>
      <c r="C29" s="92"/>
      <c r="D29" s="93">
        <f>SUM(D25:D28)</f>
        <v>0</v>
      </c>
      <c r="E29" s="92"/>
      <c r="F29" s="93">
        <f>SUM(F25:F28)</f>
        <v>0</v>
      </c>
      <c r="G29" s="92"/>
      <c r="H29" s="93">
        <f>SUM(H25:H28)</f>
        <v>0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0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97" t="s">
        <v>20</v>
      </c>
      <c r="B31" s="98"/>
      <c r="C31" s="86"/>
      <c r="D31" s="98"/>
      <c r="E31" s="86"/>
      <c r="F31" s="98"/>
      <c r="G31" s="86"/>
      <c r="H31" s="98"/>
      <c r="I31" s="86"/>
      <c r="J31" s="99"/>
      <c r="K31" s="100"/>
      <c r="L31" s="98"/>
      <c r="M31" s="86"/>
      <c r="N31" s="98"/>
      <c r="O31" s="86"/>
    </row>
    <row r="32" spans="1:14" ht="9">
      <c r="A32" s="88" t="str">
        <f aca="true" t="shared" si="0" ref="A32:N32">A2</f>
        <v>ASPELING</v>
      </c>
      <c r="B32" s="89" t="str">
        <f t="shared" si="0"/>
        <v>J</v>
      </c>
      <c r="C32" s="88" t="str">
        <f t="shared" si="0"/>
        <v>GEKDENHUYS</v>
      </c>
      <c r="D32" s="89" t="str">
        <f t="shared" si="0"/>
        <v>K</v>
      </c>
      <c r="E32" s="88" t="str">
        <f t="shared" si="0"/>
        <v>NIEUWOUDT</v>
      </c>
      <c r="F32" s="89" t="str">
        <f t="shared" si="0"/>
        <v>W</v>
      </c>
      <c r="G32" s="88" t="str">
        <f t="shared" si="0"/>
        <v>ZEEMAN</v>
      </c>
      <c r="H32" s="89" t="str">
        <f t="shared" si="0"/>
        <v>T</v>
      </c>
      <c r="I32" s="88" t="str">
        <f t="shared" si="0"/>
        <v>I</v>
      </c>
      <c r="J32" s="89" t="str">
        <f t="shared" si="0"/>
        <v>J</v>
      </c>
      <c r="K32" s="94" t="str">
        <f>K2</f>
        <v>K</v>
      </c>
      <c r="L32" s="102" t="str">
        <f>L2</f>
        <v>L</v>
      </c>
      <c r="M32" s="90" t="str">
        <f t="shared" si="0"/>
        <v>M</v>
      </c>
      <c r="N32" s="91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2:14" ht="9">
      <c r="B34" s="91"/>
      <c r="D34" s="91"/>
      <c r="F34" s="91"/>
      <c r="H34" s="91"/>
      <c r="J34" s="91"/>
      <c r="L34" s="91"/>
      <c r="N34" s="91"/>
    </row>
    <row r="35" spans="2:14" ht="9">
      <c r="B35" s="91"/>
      <c r="D35" s="91"/>
      <c r="F35" s="91"/>
      <c r="H35" s="91"/>
      <c r="J35" s="91"/>
      <c r="L35" s="91"/>
      <c r="N35" s="91"/>
    </row>
    <row r="36" spans="2:14" ht="9">
      <c r="B36" s="91"/>
      <c r="D36" s="91"/>
      <c r="F36" s="91"/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1:15" ht="9">
      <c r="A54" s="92"/>
      <c r="B54" s="93">
        <f>SUM(B34:B53)</f>
        <v>0</v>
      </c>
      <c r="C54" s="92"/>
      <c r="D54" s="93">
        <f>SUM(D34:D53)</f>
        <v>0</v>
      </c>
      <c r="E54" s="92"/>
      <c r="F54" s="93">
        <f>SUM(F34:F53)</f>
        <v>0</v>
      </c>
      <c r="G54" s="92"/>
      <c r="H54" s="93">
        <f>SUM(H34:H53)</f>
        <v>0</v>
      </c>
      <c r="I54" s="92"/>
      <c r="J54" s="93">
        <f>SUM(J34:J53)</f>
        <v>0</v>
      </c>
      <c r="K54" s="96"/>
      <c r="L54" s="93">
        <f>SUM(L34:L53)</f>
        <v>0</v>
      </c>
      <c r="M54" s="92"/>
      <c r="N54" s="93">
        <f>SUM(N34:N53)</f>
        <v>0</v>
      </c>
      <c r="O54" s="92">
        <f>SUM(A54:N54)</f>
        <v>0</v>
      </c>
    </row>
    <row r="55" spans="2:14" ht="9">
      <c r="B55" s="91"/>
      <c r="D55" s="91"/>
      <c r="F55" s="91"/>
      <c r="H55" s="91"/>
      <c r="J55" s="91"/>
      <c r="L55" s="91"/>
      <c r="N55" s="91"/>
    </row>
    <row r="56" spans="2:15" ht="9">
      <c r="B56" s="91"/>
      <c r="D56" s="91"/>
      <c r="F56" s="91"/>
      <c r="H56" s="91"/>
      <c r="J56" s="91"/>
      <c r="L56" s="91"/>
      <c r="N56" s="91"/>
      <c r="O56" s="92">
        <f>SUM(O54+O58)</f>
        <v>0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 t="s">
        <v>1</v>
      </c>
      <c r="L58" s="91"/>
      <c r="N58" s="91"/>
      <c r="O58" s="92">
        <f>SUM(O59*2)</f>
        <v>0</v>
      </c>
    </row>
    <row r="59" spans="1:15" ht="9">
      <c r="A59" s="92"/>
      <c r="B59" s="93">
        <f>SUM(B55:B58)</f>
        <v>0</v>
      </c>
      <c r="C59" s="92"/>
      <c r="D59" s="93">
        <f>SUM(D55:D58)</f>
        <v>0</v>
      </c>
      <c r="E59" s="92"/>
      <c r="F59" s="93">
        <f>SUM(F55:F58)</f>
        <v>0</v>
      </c>
      <c r="G59" s="92"/>
      <c r="H59" s="93">
        <f>SUM(H55:H58)</f>
        <v>0</v>
      </c>
      <c r="I59" s="92"/>
      <c r="J59" s="93">
        <f>SUM(J55:J58)</f>
        <v>0</v>
      </c>
      <c r="K59" s="96"/>
      <c r="L59" s="93">
        <f>SUM(L55:L58)</f>
        <v>0</v>
      </c>
      <c r="M59" s="92"/>
      <c r="N59" s="93">
        <f>SUM(N55:N58)</f>
        <v>0</v>
      </c>
      <c r="O59" s="92">
        <f>SUM(A59:N59)</f>
        <v>0</v>
      </c>
    </row>
    <row r="60" spans="1:14" ht="9">
      <c r="A60" s="92"/>
      <c r="B60" s="93"/>
      <c r="C60" s="92"/>
      <c r="D60" s="93"/>
      <c r="E60" s="92"/>
      <c r="F60" s="93"/>
      <c r="G60" s="92"/>
      <c r="H60" s="93"/>
      <c r="I60" s="92"/>
      <c r="J60" s="93"/>
      <c r="K60" s="96"/>
      <c r="L60" s="93"/>
      <c r="M60" s="92"/>
      <c r="N60" s="93"/>
    </row>
    <row r="61" spans="1:14" ht="9">
      <c r="A61" s="92"/>
      <c r="B61" s="93"/>
      <c r="C61" s="92"/>
      <c r="D61" s="93"/>
      <c r="E61" s="92"/>
      <c r="F61" s="93"/>
      <c r="G61" s="92"/>
      <c r="H61" s="93"/>
      <c r="I61" s="92"/>
      <c r="J61" s="93"/>
      <c r="K61" s="96"/>
      <c r="L61" s="93"/>
      <c r="M61" s="92"/>
      <c r="N61" s="93"/>
    </row>
    <row r="62" spans="1:15" ht="9">
      <c r="A62" s="214" t="s">
        <v>135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  <c r="O62" s="86"/>
    </row>
    <row r="63" spans="1:14" ht="9">
      <c r="A63" s="88" t="str">
        <f aca="true" t="shared" si="1" ref="A63:J63">A2</f>
        <v>ASPELING</v>
      </c>
      <c r="B63" s="89" t="str">
        <f t="shared" si="1"/>
        <v>J</v>
      </c>
      <c r="C63" s="88" t="str">
        <f t="shared" si="1"/>
        <v>GEKDENHUYS</v>
      </c>
      <c r="D63" s="89" t="str">
        <f t="shared" si="1"/>
        <v>K</v>
      </c>
      <c r="E63" s="88" t="str">
        <f t="shared" si="1"/>
        <v>NIEUWOUDT</v>
      </c>
      <c r="F63" s="89" t="str">
        <f t="shared" si="1"/>
        <v>W</v>
      </c>
      <c r="G63" s="88" t="str">
        <f t="shared" si="1"/>
        <v>ZEEMAN</v>
      </c>
      <c r="H63" s="89" t="str">
        <f t="shared" si="1"/>
        <v>T</v>
      </c>
      <c r="I63" s="88" t="str">
        <f t="shared" si="1"/>
        <v>I</v>
      </c>
      <c r="J63" s="89" t="str">
        <f t="shared" si="1"/>
        <v>J</v>
      </c>
      <c r="K63" s="88" t="str">
        <f>K2</f>
        <v>K</v>
      </c>
      <c r="L63" s="89" t="str">
        <f>L2</f>
        <v>L</v>
      </c>
      <c r="M63" s="90"/>
      <c r="N63" s="91"/>
    </row>
    <row r="64" spans="1:14" ht="9">
      <c r="A64" s="88" t="s">
        <v>11</v>
      </c>
      <c r="B64" s="93" t="s">
        <v>12</v>
      </c>
      <c r="C64" s="88" t="s">
        <v>11</v>
      </c>
      <c r="D64" s="93" t="s">
        <v>12</v>
      </c>
      <c r="E64" s="88" t="s">
        <v>11</v>
      </c>
      <c r="F64" s="93" t="s">
        <v>12</v>
      </c>
      <c r="G64" s="88" t="s">
        <v>11</v>
      </c>
      <c r="H64" s="93" t="s">
        <v>12</v>
      </c>
      <c r="I64" s="88" t="s">
        <v>11</v>
      </c>
      <c r="J64" s="93" t="s">
        <v>12</v>
      </c>
      <c r="K64" s="94" t="s">
        <v>11</v>
      </c>
      <c r="L64" s="93" t="s">
        <v>12</v>
      </c>
      <c r="M64" s="88" t="s">
        <v>11</v>
      </c>
      <c r="N64" s="93" t="s">
        <v>12</v>
      </c>
    </row>
    <row r="65" spans="2:14" ht="9">
      <c r="B65" s="91"/>
      <c r="C65" s="87" t="s">
        <v>406</v>
      </c>
      <c r="D65" s="91">
        <v>4.1</v>
      </c>
      <c r="E65" s="87" t="s">
        <v>406</v>
      </c>
      <c r="F65" s="91">
        <v>2.5</v>
      </c>
      <c r="H65" s="91"/>
      <c r="J65" s="91"/>
      <c r="L65" s="91"/>
      <c r="N65" s="91"/>
    </row>
    <row r="66" spans="2:14" ht="9">
      <c r="B66" s="91"/>
      <c r="C66" s="87" t="s">
        <v>362</v>
      </c>
      <c r="D66" s="91">
        <v>3.4</v>
      </c>
      <c r="E66" s="87" t="s">
        <v>406</v>
      </c>
      <c r="F66" s="91">
        <v>2.6</v>
      </c>
      <c r="H66" s="91"/>
      <c r="J66" s="91"/>
      <c r="L66" s="91"/>
      <c r="N66" s="91"/>
    </row>
    <row r="67" spans="2:14" ht="9">
      <c r="B67" s="91"/>
      <c r="D67" s="91"/>
      <c r="F67" s="91"/>
      <c r="H67" s="91"/>
      <c r="J67" s="91"/>
      <c r="L67" s="91"/>
      <c r="N67" s="91"/>
    </row>
    <row r="68" spans="2:14" ht="9">
      <c r="B68" s="91"/>
      <c r="D68" s="91"/>
      <c r="F68" s="91"/>
      <c r="H68" s="91"/>
      <c r="J68" s="91"/>
      <c r="L68" s="91"/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10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1:15" ht="9">
      <c r="A76" s="92"/>
      <c r="B76" s="93">
        <f>SUM(B65:B75)</f>
        <v>0</v>
      </c>
      <c r="C76" s="92"/>
      <c r="D76" s="93">
        <f>SUM(D65:D75)</f>
        <v>7.5</v>
      </c>
      <c r="E76" s="92"/>
      <c r="F76" s="93">
        <f>SUM(F65:F75)</f>
        <v>5.1</v>
      </c>
      <c r="G76" s="92"/>
      <c r="H76" s="93">
        <f>SUM(H65:H75)</f>
        <v>0</v>
      </c>
      <c r="I76" s="92"/>
      <c r="J76" s="93">
        <f>SUM(J65:J75)</f>
        <v>0</v>
      </c>
      <c r="K76" s="96"/>
      <c r="L76" s="93">
        <f>SUM(L65:L75)</f>
        <v>0</v>
      </c>
      <c r="M76" s="92"/>
      <c r="N76" s="93">
        <f>SUM(N65:N75)</f>
        <v>0</v>
      </c>
      <c r="O76" s="92">
        <f>SUM(A76:N76)</f>
        <v>12.6</v>
      </c>
    </row>
    <row r="77" spans="2:14" ht="9">
      <c r="B77" s="91"/>
      <c r="D77" s="91"/>
      <c r="F77" s="91"/>
      <c r="H77" s="91"/>
      <c r="J77" s="91"/>
      <c r="L77" s="91"/>
      <c r="N77" s="91"/>
    </row>
    <row r="78" spans="2:15" ht="9">
      <c r="B78" s="91"/>
      <c r="D78" s="91"/>
      <c r="F78" s="91"/>
      <c r="H78" s="91"/>
      <c r="J78" s="91"/>
      <c r="L78" s="91"/>
      <c r="N78" s="91"/>
      <c r="O78" s="92">
        <f>SUM(O76+O84)</f>
        <v>12.6</v>
      </c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5" ht="9">
      <c r="B84" s="91"/>
      <c r="D84" s="91"/>
      <c r="F84" s="91"/>
      <c r="H84" s="91"/>
      <c r="J84" s="91"/>
      <c r="L84" s="91"/>
      <c r="N84" s="91"/>
      <c r="O84" s="92">
        <f>SUM(O85*2)</f>
        <v>0</v>
      </c>
    </row>
    <row r="85" spans="1:15" ht="9">
      <c r="A85" s="92"/>
      <c r="B85" s="93">
        <f>SUM(B77:B84)</f>
        <v>0</v>
      </c>
      <c r="C85" s="92"/>
      <c r="D85" s="93">
        <f>SUM(D77:D84)</f>
        <v>0</v>
      </c>
      <c r="E85" s="92"/>
      <c r="F85" s="93">
        <f>SUM(F77:F84)</f>
        <v>0</v>
      </c>
      <c r="G85" s="92"/>
      <c r="H85" s="93">
        <f>SUM(H77:H84)</f>
        <v>0</v>
      </c>
      <c r="I85" s="92"/>
      <c r="J85" s="93">
        <f>SUM(J77:J84)</f>
        <v>0</v>
      </c>
      <c r="K85" s="96"/>
      <c r="L85" s="93">
        <f>SUM(L77:L84)</f>
        <v>0</v>
      </c>
      <c r="M85" s="92"/>
      <c r="N85" s="93">
        <f>SUM(N77:N84)</f>
        <v>0</v>
      </c>
      <c r="O85" s="92">
        <f>SUM(A85:N85)</f>
        <v>0</v>
      </c>
    </row>
    <row r="86" spans="1:14" ht="9">
      <c r="A86" s="92"/>
      <c r="B86" s="102"/>
      <c r="C86" s="92"/>
      <c r="D86" s="102"/>
      <c r="E86" s="92"/>
      <c r="F86" s="102"/>
      <c r="G86" s="92"/>
      <c r="H86" s="102"/>
      <c r="I86" s="92"/>
      <c r="J86" s="102"/>
      <c r="K86" s="96"/>
      <c r="L86" s="102"/>
      <c r="M86" s="92"/>
      <c r="N86" s="102"/>
    </row>
    <row r="87" spans="1:14" ht="9">
      <c r="A87" s="92"/>
      <c r="B87" s="102"/>
      <c r="C87" s="92"/>
      <c r="D87" s="102"/>
      <c r="E87" s="92"/>
      <c r="F87" s="102"/>
      <c r="G87" s="92"/>
      <c r="H87" s="102"/>
      <c r="I87" s="92"/>
      <c r="J87" s="102"/>
      <c r="K87" s="96"/>
      <c r="L87" s="102"/>
      <c r="M87" s="92"/>
      <c r="N87" s="102"/>
    </row>
    <row r="88" spans="1:14" ht="9">
      <c r="A88" s="92"/>
      <c r="B88" s="102"/>
      <c r="C88" s="92"/>
      <c r="D88" s="102"/>
      <c r="E88" s="92"/>
      <c r="F88" s="102"/>
      <c r="G88" s="92"/>
      <c r="H88" s="102"/>
      <c r="I88" s="92"/>
      <c r="J88" s="102"/>
      <c r="K88" s="96"/>
      <c r="L88" s="102"/>
      <c r="M88" s="92"/>
      <c r="N88" s="102"/>
    </row>
    <row r="89" spans="1:14" ht="9">
      <c r="A89" s="92"/>
      <c r="B89" s="102"/>
      <c r="C89" s="92"/>
      <c r="D89" s="102"/>
      <c r="E89" s="92"/>
      <c r="F89" s="102"/>
      <c r="G89" s="92"/>
      <c r="H89" s="102"/>
      <c r="I89" s="92"/>
      <c r="J89" s="102"/>
      <c r="K89" s="96"/>
      <c r="L89" s="102"/>
      <c r="M89" s="92"/>
      <c r="N89" s="102"/>
    </row>
    <row r="90" spans="1:14" ht="9">
      <c r="A90" s="92"/>
      <c r="B90" s="102"/>
      <c r="C90" s="92"/>
      <c r="D90" s="102"/>
      <c r="E90" s="92"/>
      <c r="F90" s="102"/>
      <c r="G90" s="92"/>
      <c r="H90" s="102"/>
      <c r="I90" s="92"/>
      <c r="J90" s="102"/>
      <c r="K90" s="96"/>
      <c r="L90" s="102"/>
      <c r="M90" s="92"/>
      <c r="N90" s="102"/>
    </row>
    <row r="91" spans="1:14" ht="9">
      <c r="A91" s="92"/>
      <c r="B91" s="102"/>
      <c r="C91" s="92"/>
      <c r="D91" s="102"/>
      <c r="E91" s="92"/>
      <c r="F91" s="102"/>
      <c r="G91" s="92"/>
      <c r="H91" s="102"/>
      <c r="I91" s="92"/>
      <c r="J91" s="102"/>
      <c r="K91" s="96"/>
      <c r="L91" s="102"/>
      <c r="M91" s="92"/>
      <c r="N91" s="102"/>
    </row>
    <row r="93" spans="1:11" ht="12.75">
      <c r="A93" s="103" t="s">
        <v>1</v>
      </c>
      <c r="B93" s="103"/>
      <c r="C93" s="104"/>
      <c r="D93" s="46" t="s">
        <v>0</v>
      </c>
      <c r="E93" s="48"/>
      <c r="F93" s="48"/>
      <c r="G93" s="48"/>
      <c r="H93" s="48"/>
      <c r="I93" s="105"/>
      <c r="J93" s="105"/>
      <c r="K93" s="47"/>
    </row>
    <row r="94" spans="1:11" ht="12.75">
      <c r="A94" s="106" t="s">
        <v>7</v>
      </c>
      <c r="B94" s="106"/>
      <c r="C94" s="106" t="s">
        <v>7</v>
      </c>
      <c r="D94" s="106" t="s">
        <v>8</v>
      </c>
      <c r="E94" s="106" t="s">
        <v>9</v>
      </c>
      <c r="F94" s="106" t="s">
        <v>8</v>
      </c>
      <c r="G94" s="106" t="s">
        <v>8</v>
      </c>
      <c r="H94" s="106" t="s">
        <v>9</v>
      </c>
      <c r="I94" s="107" t="s">
        <v>10</v>
      </c>
      <c r="J94" s="107" t="s">
        <v>10</v>
      </c>
      <c r="K94" s="47"/>
    </row>
    <row r="95" spans="1:11" ht="12.75">
      <c r="A95" s="106" t="s">
        <v>13</v>
      </c>
      <c r="B95" s="106" t="s">
        <v>14</v>
      </c>
      <c r="C95" s="106" t="s">
        <v>15</v>
      </c>
      <c r="D95" s="106" t="s">
        <v>16</v>
      </c>
      <c r="E95" s="106" t="s">
        <v>16</v>
      </c>
      <c r="F95" s="106" t="s">
        <v>17</v>
      </c>
      <c r="G95" s="106" t="s">
        <v>18</v>
      </c>
      <c r="H95" s="106" t="s">
        <v>18</v>
      </c>
      <c r="I95" s="107" t="s">
        <v>16</v>
      </c>
      <c r="J95" s="107" t="s">
        <v>17</v>
      </c>
      <c r="K95" s="47"/>
    </row>
    <row r="96" spans="1:11" ht="12.75">
      <c r="A96" s="108" t="str">
        <f>A2</f>
        <v>ASPELING</v>
      </c>
      <c r="B96" s="83" t="str">
        <f>B2</f>
        <v>J</v>
      </c>
      <c r="C96" s="109"/>
      <c r="D96" s="62">
        <f>SUM(B29)</f>
        <v>0</v>
      </c>
      <c r="E96" s="62">
        <f>SUM(D96*2)</f>
        <v>0</v>
      </c>
      <c r="F96" s="62">
        <f>SUM(B24)</f>
        <v>55.7</v>
      </c>
      <c r="G96" s="62">
        <f>SUM(F96+D96)</f>
        <v>55.7</v>
      </c>
      <c r="H96" s="62">
        <f>SUM(E96+F96)</f>
        <v>55.7</v>
      </c>
      <c r="I96" s="110">
        <f>COUNTA(A25:A28)</f>
        <v>0</v>
      </c>
      <c r="J96" s="110">
        <f>COUNTA(A4:A23)</f>
        <v>1</v>
      </c>
      <c r="K96" s="47"/>
    </row>
    <row r="97" spans="1:11" ht="12.75">
      <c r="A97" s="108" t="str">
        <f>C2</f>
        <v>GEKDENHUYS</v>
      </c>
      <c r="B97" s="83" t="str">
        <f>D2</f>
        <v>K</v>
      </c>
      <c r="C97" s="109"/>
      <c r="D97" s="62">
        <f>SUM(D29)</f>
        <v>0</v>
      </c>
      <c r="E97" s="62">
        <f aca="true" t="shared" si="2" ref="E97:E102">SUM(D97*2)</f>
        <v>0</v>
      </c>
      <c r="F97" s="62">
        <f>SUM(D24)</f>
        <v>0</v>
      </c>
      <c r="G97" s="62">
        <f aca="true" t="shared" si="3" ref="G97:G102">SUM(F97+D97)</f>
        <v>0</v>
      </c>
      <c r="H97" s="62">
        <f aca="true" t="shared" si="4" ref="H97:H102">SUM(E97+F97)</f>
        <v>0</v>
      </c>
      <c r="I97" s="110">
        <f>COUNTA(C25:C28)</f>
        <v>0</v>
      </c>
      <c r="J97" s="110">
        <f>COUNTA(C4:C23)</f>
        <v>0</v>
      </c>
      <c r="K97" s="47"/>
    </row>
    <row r="98" spans="1:11" ht="12.75">
      <c r="A98" s="108" t="str">
        <f>E2</f>
        <v>NIEUWOUDT</v>
      </c>
      <c r="B98" s="83" t="str">
        <f>F2</f>
        <v>W</v>
      </c>
      <c r="C98" s="109"/>
      <c r="D98" s="62">
        <f>SUM(F29)</f>
        <v>0</v>
      </c>
      <c r="E98" s="62">
        <f t="shared" si="2"/>
        <v>0</v>
      </c>
      <c r="F98" s="62">
        <f>SUM(F24)</f>
        <v>3.5</v>
      </c>
      <c r="G98" s="62">
        <f t="shared" si="3"/>
        <v>3.5</v>
      </c>
      <c r="H98" s="62">
        <f t="shared" si="4"/>
        <v>3.5</v>
      </c>
      <c r="I98" s="110">
        <f>COUNTA(E25:E28)</f>
        <v>0</v>
      </c>
      <c r="J98" s="110">
        <f>COUNTA(E4:E23)</f>
        <v>1</v>
      </c>
      <c r="K98" s="47"/>
    </row>
    <row r="99" spans="1:11" ht="12.75">
      <c r="A99" s="108" t="str">
        <f>G2</f>
        <v>ZEEMAN</v>
      </c>
      <c r="B99" s="83" t="str">
        <f>H2</f>
        <v>T</v>
      </c>
      <c r="C99" s="109"/>
      <c r="D99" s="62">
        <f>SUM(H29)</f>
        <v>0</v>
      </c>
      <c r="E99" s="62">
        <f t="shared" si="2"/>
        <v>0</v>
      </c>
      <c r="F99" s="62">
        <f>SUM(H24)</f>
        <v>0</v>
      </c>
      <c r="G99" s="62">
        <f t="shared" si="3"/>
        <v>0</v>
      </c>
      <c r="H99" s="62">
        <f t="shared" si="4"/>
        <v>0</v>
      </c>
      <c r="I99" s="110">
        <f>COUNTA(G25:G28)</f>
        <v>0</v>
      </c>
      <c r="J99" s="110">
        <f>COUNTA(G4:G23)</f>
        <v>0</v>
      </c>
      <c r="K99" s="47"/>
    </row>
    <row r="100" spans="1:11" ht="12.75">
      <c r="A100" s="108" t="str">
        <f>I2</f>
        <v>I</v>
      </c>
      <c r="B100" s="83" t="str">
        <f>J2</f>
        <v>J</v>
      </c>
      <c r="C100" s="109"/>
      <c r="D100" s="62">
        <f>SUM(J29)</f>
        <v>0</v>
      </c>
      <c r="E100" s="62">
        <f t="shared" si="2"/>
        <v>0</v>
      </c>
      <c r="F100" s="62">
        <f>SUM(J24)</f>
        <v>0</v>
      </c>
      <c r="G100" s="62">
        <f t="shared" si="3"/>
        <v>0</v>
      </c>
      <c r="H100" s="62">
        <f t="shared" si="4"/>
        <v>0</v>
      </c>
      <c r="I100" s="110">
        <f>COUNTA(I25:I28)</f>
        <v>0</v>
      </c>
      <c r="J100" s="110">
        <f>COUNTA(I4:I23)</f>
        <v>0</v>
      </c>
      <c r="K100" s="47"/>
    </row>
    <row r="101" spans="1:11" ht="12.75">
      <c r="A101" s="108" t="str">
        <f>K2</f>
        <v>K</v>
      </c>
      <c r="B101" s="83" t="str">
        <f>L2</f>
        <v>L</v>
      </c>
      <c r="C101" s="109"/>
      <c r="D101" s="62">
        <f>SUM(L29)</f>
        <v>0</v>
      </c>
      <c r="E101" s="62">
        <f t="shared" si="2"/>
        <v>0</v>
      </c>
      <c r="F101" s="62">
        <f>SUM(L24)</f>
        <v>0</v>
      </c>
      <c r="G101" s="62">
        <f t="shared" si="3"/>
        <v>0</v>
      </c>
      <c r="H101" s="62">
        <f t="shared" si="4"/>
        <v>0</v>
      </c>
      <c r="I101" s="110">
        <f>COUNTA(K25:K28)</f>
        <v>0</v>
      </c>
      <c r="J101" s="110">
        <f>COUNTA(K4:K23)</f>
        <v>0</v>
      </c>
      <c r="K101" s="47"/>
    </row>
    <row r="102" spans="1:11" ht="13.5" thickBot="1">
      <c r="A102" s="108" t="str">
        <f>M2</f>
        <v>M</v>
      </c>
      <c r="B102" s="62" t="str">
        <f>N2</f>
        <v>N</v>
      </c>
      <c r="C102" s="109"/>
      <c r="D102" s="62"/>
      <c r="E102" s="62">
        <f t="shared" si="2"/>
        <v>0</v>
      </c>
      <c r="F102" s="62"/>
      <c r="G102" s="62">
        <f t="shared" si="3"/>
        <v>0</v>
      </c>
      <c r="H102" s="62">
        <f t="shared" si="4"/>
        <v>0</v>
      </c>
      <c r="I102" s="110">
        <f>COUNTA(M25:M28)</f>
        <v>0</v>
      </c>
      <c r="J102" s="110">
        <f>COUNTA(M4:M23)</f>
        <v>0</v>
      </c>
      <c r="K102" s="47"/>
    </row>
    <row r="103" spans="1:11" ht="14.25" thickBot="1" thickTop="1">
      <c r="A103" s="111" t="s">
        <v>19</v>
      </c>
      <c r="B103" s="112"/>
      <c r="C103" s="113"/>
      <c r="D103" s="114">
        <f aca="true" t="shared" si="5" ref="D103:J103">SUM(D96:D102)</f>
        <v>0</v>
      </c>
      <c r="E103" s="114">
        <f t="shared" si="5"/>
        <v>0</v>
      </c>
      <c r="F103" s="114">
        <f t="shared" si="5"/>
        <v>59.2</v>
      </c>
      <c r="G103" s="114">
        <f t="shared" si="5"/>
        <v>59.2</v>
      </c>
      <c r="H103" s="114">
        <f t="shared" si="5"/>
        <v>59.2</v>
      </c>
      <c r="I103" s="110">
        <f t="shared" si="5"/>
        <v>0</v>
      </c>
      <c r="J103" s="110">
        <f t="shared" si="5"/>
        <v>2</v>
      </c>
      <c r="K103" s="47"/>
    </row>
    <row r="104" spans="1:11" ht="13.5" thickTop="1">
      <c r="A104" s="77"/>
      <c r="B104" s="77"/>
      <c r="C104" s="77"/>
      <c r="D104" s="115"/>
      <c r="E104" s="115"/>
      <c r="F104" s="115"/>
      <c r="G104" s="115"/>
      <c r="H104" s="115"/>
      <c r="I104" s="60"/>
      <c r="J104" s="60"/>
      <c r="K104" s="47"/>
    </row>
    <row r="105" spans="1:11" ht="12.75">
      <c r="A105" s="103" t="s">
        <v>1</v>
      </c>
      <c r="B105" s="103"/>
      <c r="C105" s="104"/>
      <c r="D105" s="46" t="s">
        <v>20</v>
      </c>
      <c r="E105" s="48"/>
      <c r="F105" s="48"/>
      <c r="G105" s="48"/>
      <c r="H105" s="48"/>
      <c r="I105" s="105"/>
      <c r="J105" s="105"/>
      <c r="K105" s="47"/>
    </row>
    <row r="106" spans="1:11" ht="12.75">
      <c r="A106" s="106" t="s">
        <v>7</v>
      </c>
      <c r="B106" s="106"/>
      <c r="C106" s="106" t="s">
        <v>7</v>
      </c>
      <c r="D106" s="106" t="s">
        <v>8</v>
      </c>
      <c r="E106" s="106" t="s">
        <v>9</v>
      </c>
      <c r="F106" s="106" t="s">
        <v>8</v>
      </c>
      <c r="G106" s="106" t="s">
        <v>8</v>
      </c>
      <c r="H106" s="106" t="s">
        <v>9</v>
      </c>
      <c r="I106" s="107" t="s">
        <v>10</v>
      </c>
      <c r="J106" s="107" t="s">
        <v>10</v>
      </c>
      <c r="K106" s="47"/>
    </row>
    <row r="107" spans="1:11" ht="12.75">
      <c r="A107" s="106" t="s">
        <v>13</v>
      </c>
      <c r="B107" s="106" t="s">
        <v>14</v>
      </c>
      <c r="C107" s="106" t="s">
        <v>15</v>
      </c>
      <c r="D107" s="106" t="s">
        <v>16</v>
      </c>
      <c r="E107" s="106" t="s">
        <v>16</v>
      </c>
      <c r="F107" s="106" t="s">
        <v>17</v>
      </c>
      <c r="G107" s="106" t="s">
        <v>18</v>
      </c>
      <c r="H107" s="106" t="s">
        <v>18</v>
      </c>
      <c r="I107" s="107" t="s">
        <v>16</v>
      </c>
      <c r="J107" s="107" t="s">
        <v>17</v>
      </c>
      <c r="K107" s="47"/>
    </row>
    <row r="108" spans="1:11" ht="12.75">
      <c r="A108" s="108" t="str">
        <f>A2</f>
        <v>ASPELING</v>
      </c>
      <c r="B108" s="83" t="str">
        <f>B2</f>
        <v>J</v>
      </c>
      <c r="C108" s="109"/>
      <c r="D108" s="62">
        <f>SUM(B59)</f>
        <v>0</v>
      </c>
      <c r="E108" s="62">
        <f>SUM(D108*2)</f>
        <v>0</v>
      </c>
      <c r="F108" s="62">
        <f>SUM(B54)</f>
        <v>0</v>
      </c>
      <c r="G108" s="62">
        <f>SUM(F108+D108)</f>
        <v>0</v>
      </c>
      <c r="H108" s="62">
        <f>SUM(E108+F108)</f>
        <v>0</v>
      </c>
      <c r="I108" s="110">
        <f>COUNTA(A55:A59)</f>
        <v>0</v>
      </c>
      <c r="J108" s="110">
        <f>COUNTA(A34:A53)</f>
        <v>0</v>
      </c>
      <c r="K108" s="47"/>
    </row>
    <row r="109" spans="1:11" ht="12.75">
      <c r="A109" s="108" t="str">
        <f>C2</f>
        <v>GEKDENHUYS</v>
      </c>
      <c r="B109" s="83" t="str">
        <f>D2</f>
        <v>K</v>
      </c>
      <c r="C109" s="109"/>
      <c r="D109" s="62">
        <f>SUM(D59)</f>
        <v>0</v>
      </c>
      <c r="E109" s="62">
        <f aca="true" t="shared" si="6" ref="E109:E114">SUM(D109*2)</f>
        <v>0</v>
      </c>
      <c r="F109" s="62">
        <f>SUM(D54)</f>
        <v>0</v>
      </c>
      <c r="G109" s="62">
        <f aca="true" t="shared" si="7" ref="G109:G114">SUM(F109+D109)</f>
        <v>0</v>
      </c>
      <c r="H109" s="62">
        <f aca="true" t="shared" si="8" ref="H109:H114">SUM(E109+F109)</f>
        <v>0</v>
      </c>
      <c r="I109" s="110">
        <f>COUNTA(C55:C59)</f>
        <v>0</v>
      </c>
      <c r="J109" s="110">
        <f>COUNTA(C34:C53)</f>
        <v>0</v>
      </c>
      <c r="K109" s="47"/>
    </row>
    <row r="110" spans="1:11" ht="12.75">
      <c r="A110" s="108" t="str">
        <f>E2</f>
        <v>NIEUWOUDT</v>
      </c>
      <c r="B110" s="83" t="str">
        <f>F2</f>
        <v>W</v>
      </c>
      <c r="C110" s="109"/>
      <c r="D110" s="62">
        <f>SUM(F59)</f>
        <v>0</v>
      </c>
      <c r="E110" s="62">
        <f t="shared" si="6"/>
        <v>0</v>
      </c>
      <c r="F110" s="62">
        <f>SUM(F54)</f>
        <v>0</v>
      </c>
      <c r="G110" s="62">
        <f t="shared" si="7"/>
        <v>0</v>
      </c>
      <c r="H110" s="62">
        <f t="shared" si="8"/>
        <v>0</v>
      </c>
      <c r="I110" s="110">
        <f>COUNTA(E55:E59)</f>
        <v>0</v>
      </c>
      <c r="J110" s="110">
        <f>COUNTA(E34:E53)</f>
        <v>0</v>
      </c>
      <c r="K110" s="47"/>
    </row>
    <row r="111" spans="1:11" ht="12.75">
      <c r="A111" s="108" t="str">
        <f>G2</f>
        <v>ZEEMAN</v>
      </c>
      <c r="B111" s="83" t="str">
        <f>H2</f>
        <v>T</v>
      </c>
      <c r="C111" s="109"/>
      <c r="D111" s="62">
        <f>SUM(H59)</f>
        <v>0</v>
      </c>
      <c r="E111" s="62">
        <f t="shared" si="6"/>
        <v>0</v>
      </c>
      <c r="F111" s="62">
        <f>SUM(H54)</f>
        <v>0</v>
      </c>
      <c r="G111" s="62">
        <f t="shared" si="7"/>
        <v>0</v>
      </c>
      <c r="H111" s="62">
        <f t="shared" si="8"/>
        <v>0</v>
      </c>
      <c r="I111" s="110">
        <f>COUNTA(G55:G59)</f>
        <v>0</v>
      </c>
      <c r="J111" s="110">
        <f>COUNTA(G34:G53)</f>
        <v>0</v>
      </c>
      <c r="K111" s="47"/>
    </row>
    <row r="112" spans="1:11" ht="12.75">
      <c r="A112" s="108" t="str">
        <f>I2</f>
        <v>I</v>
      </c>
      <c r="B112" s="83" t="str">
        <f>J2</f>
        <v>J</v>
      </c>
      <c r="C112" s="109"/>
      <c r="D112" s="62">
        <f>SUM(J59)</f>
        <v>0</v>
      </c>
      <c r="E112" s="62">
        <f t="shared" si="6"/>
        <v>0</v>
      </c>
      <c r="F112" s="62">
        <f>SUM(J54)</f>
        <v>0</v>
      </c>
      <c r="G112" s="62">
        <f t="shared" si="7"/>
        <v>0</v>
      </c>
      <c r="H112" s="62">
        <f t="shared" si="8"/>
        <v>0</v>
      </c>
      <c r="I112" s="110">
        <f>COUNTA(I55:I59)</f>
        <v>0</v>
      </c>
      <c r="J112" s="110">
        <f>COUNTA(I34:I53)</f>
        <v>0</v>
      </c>
      <c r="K112" s="47"/>
    </row>
    <row r="113" spans="1:11" ht="12.75">
      <c r="A113" s="108" t="str">
        <f>K2</f>
        <v>K</v>
      </c>
      <c r="B113" s="83" t="str">
        <f>L2</f>
        <v>L</v>
      </c>
      <c r="C113" s="109"/>
      <c r="D113" s="62">
        <f>SUM(L59)</f>
        <v>0</v>
      </c>
      <c r="E113" s="62">
        <f t="shared" si="6"/>
        <v>0</v>
      </c>
      <c r="F113" s="62">
        <f>SUM(L54)</f>
        <v>0</v>
      </c>
      <c r="G113" s="62">
        <f t="shared" si="7"/>
        <v>0</v>
      </c>
      <c r="H113" s="62">
        <f t="shared" si="8"/>
        <v>0</v>
      </c>
      <c r="I113" s="110">
        <f>COUNTA(K55:K59)</f>
        <v>0</v>
      </c>
      <c r="J113" s="110">
        <f>COUNTA(K34:K53)</f>
        <v>0</v>
      </c>
      <c r="K113" s="47"/>
    </row>
    <row r="114" spans="1:11" ht="13.5" thickBot="1">
      <c r="A114" s="108" t="str">
        <f>M2</f>
        <v>M</v>
      </c>
      <c r="B114" s="62" t="str">
        <f>N2</f>
        <v>N</v>
      </c>
      <c r="C114" s="109"/>
      <c r="D114" s="62"/>
      <c r="E114" s="62">
        <f t="shared" si="6"/>
        <v>0</v>
      </c>
      <c r="F114" s="62"/>
      <c r="G114" s="62">
        <f t="shared" si="7"/>
        <v>0</v>
      </c>
      <c r="H114" s="62">
        <f t="shared" si="8"/>
        <v>0</v>
      </c>
      <c r="I114" s="110">
        <f>COUNTA(M55:M59)</f>
        <v>0</v>
      </c>
      <c r="J114" s="110">
        <f>COUNTA(M34:M53)</f>
        <v>0</v>
      </c>
      <c r="K114" s="47"/>
    </row>
    <row r="115" spans="1:11" ht="14.25" thickBot="1" thickTop="1">
      <c r="A115" s="111" t="s">
        <v>19</v>
      </c>
      <c r="B115" s="112"/>
      <c r="C115" s="113"/>
      <c r="D115" s="114">
        <f aca="true" t="shared" si="9" ref="D115:J115">SUM(D108:D114)</f>
        <v>0</v>
      </c>
      <c r="E115" s="114">
        <f t="shared" si="9"/>
        <v>0</v>
      </c>
      <c r="F115" s="114">
        <f t="shared" si="9"/>
        <v>0</v>
      </c>
      <c r="G115" s="114">
        <f t="shared" si="9"/>
        <v>0</v>
      </c>
      <c r="H115" s="114">
        <f t="shared" si="9"/>
        <v>0</v>
      </c>
      <c r="I115" s="110">
        <f t="shared" si="9"/>
        <v>0</v>
      </c>
      <c r="J115" s="110">
        <f t="shared" si="9"/>
        <v>0</v>
      </c>
      <c r="K115" s="47"/>
    </row>
    <row r="116" spans="1:11" ht="13.5" thickTop="1">
      <c r="A116" s="77"/>
      <c r="B116" s="77"/>
      <c r="C116" s="77"/>
      <c r="D116" s="116"/>
      <c r="E116" s="116"/>
      <c r="F116" s="116"/>
      <c r="G116" s="116"/>
      <c r="H116" s="116"/>
      <c r="I116" s="60"/>
      <c r="J116" s="60"/>
      <c r="K116" s="47"/>
    </row>
    <row r="117" spans="1:11" ht="12.75">
      <c r="A117" s="103" t="s">
        <v>1</v>
      </c>
      <c r="B117" s="103"/>
      <c r="C117" s="104"/>
      <c r="D117" s="46" t="s">
        <v>135</v>
      </c>
      <c r="E117" s="48"/>
      <c r="F117" s="48"/>
      <c r="G117" s="48"/>
      <c r="H117" s="48"/>
      <c r="I117" s="105"/>
      <c r="J117" s="105"/>
      <c r="K117" s="47"/>
    </row>
    <row r="118" spans="1:11" ht="12.75">
      <c r="A118" s="106" t="s">
        <v>7</v>
      </c>
      <c r="B118" s="106"/>
      <c r="C118" s="106" t="s">
        <v>7</v>
      </c>
      <c r="D118" s="106" t="s">
        <v>8</v>
      </c>
      <c r="E118" s="106" t="s">
        <v>9</v>
      </c>
      <c r="F118" s="106" t="s">
        <v>8</v>
      </c>
      <c r="G118" s="106" t="s">
        <v>8</v>
      </c>
      <c r="H118" s="106" t="s">
        <v>9</v>
      </c>
      <c r="I118" s="107" t="s">
        <v>10</v>
      </c>
      <c r="J118" s="107" t="s">
        <v>10</v>
      </c>
      <c r="K118" s="47"/>
    </row>
    <row r="119" spans="1:11" ht="12.75">
      <c r="A119" s="106" t="s">
        <v>13</v>
      </c>
      <c r="B119" s="106" t="s">
        <v>14</v>
      </c>
      <c r="C119" s="106" t="s">
        <v>15</v>
      </c>
      <c r="D119" s="106" t="s">
        <v>16</v>
      </c>
      <c r="E119" s="106" t="s">
        <v>16</v>
      </c>
      <c r="F119" s="106" t="s">
        <v>17</v>
      </c>
      <c r="G119" s="106" t="s">
        <v>18</v>
      </c>
      <c r="H119" s="106" t="s">
        <v>18</v>
      </c>
      <c r="I119" s="107" t="s">
        <v>16</v>
      </c>
      <c r="J119" s="107" t="s">
        <v>17</v>
      </c>
      <c r="K119" s="47"/>
    </row>
    <row r="120" spans="1:11" ht="12.75">
      <c r="A120" s="108" t="str">
        <f>A2</f>
        <v>ASPELING</v>
      </c>
      <c r="B120" s="83" t="str">
        <f>B2</f>
        <v>J</v>
      </c>
      <c r="C120" s="109"/>
      <c r="D120" s="62">
        <f>SUM(B85)</f>
        <v>0</v>
      </c>
      <c r="E120" s="62">
        <f>SUM(D120*2)</f>
        <v>0</v>
      </c>
      <c r="F120" s="62">
        <f>SUM(B76)</f>
        <v>0</v>
      </c>
      <c r="G120" s="62">
        <f>SUM(F120+D120)</f>
        <v>0</v>
      </c>
      <c r="H120" s="62">
        <f>SUM(E120+F120)</f>
        <v>0</v>
      </c>
      <c r="I120" s="110">
        <f>COUNTA(A77:A84)</f>
        <v>0</v>
      </c>
      <c r="J120" s="110">
        <f>COUNTA(A65:A75)</f>
        <v>0</v>
      </c>
      <c r="K120" s="47"/>
    </row>
    <row r="121" spans="1:11" ht="12.75">
      <c r="A121" s="108" t="str">
        <f>C2</f>
        <v>GEKDENHUYS</v>
      </c>
      <c r="B121" s="83" t="str">
        <f>D2</f>
        <v>K</v>
      </c>
      <c r="C121" s="109"/>
      <c r="D121" s="62">
        <f>SUM(D85)</f>
        <v>0</v>
      </c>
      <c r="E121" s="62">
        <f aca="true" t="shared" si="10" ref="E121:E126">SUM(D121*2)</f>
        <v>0</v>
      </c>
      <c r="F121" s="62">
        <f>SUM(D76)</f>
        <v>7.5</v>
      </c>
      <c r="G121" s="62">
        <f aca="true" t="shared" si="11" ref="G121:G126">SUM(F121+D121)</f>
        <v>7.5</v>
      </c>
      <c r="H121" s="62">
        <f aca="true" t="shared" si="12" ref="H121:H126">SUM(E121+F121)</f>
        <v>7.5</v>
      </c>
      <c r="I121" s="110">
        <f>COUNTA(C77:C84)</f>
        <v>0</v>
      </c>
      <c r="J121" s="110">
        <f>COUNTA(C65:C75)</f>
        <v>2</v>
      </c>
      <c r="K121" s="47"/>
    </row>
    <row r="122" spans="1:11" ht="12.75">
      <c r="A122" s="108" t="str">
        <f>E2</f>
        <v>NIEUWOUDT</v>
      </c>
      <c r="B122" s="83" t="str">
        <f>F2</f>
        <v>W</v>
      </c>
      <c r="C122" s="109"/>
      <c r="D122" s="62">
        <f>SUM(F85)</f>
        <v>0</v>
      </c>
      <c r="E122" s="62">
        <f t="shared" si="10"/>
        <v>0</v>
      </c>
      <c r="F122" s="62">
        <f>SUM(F76)</f>
        <v>5.1</v>
      </c>
      <c r="G122" s="62">
        <f t="shared" si="11"/>
        <v>5.1</v>
      </c>
      <c r="H122" s="62">
        <f t="shared" si="12"/>
        <v>5.1</v>
      </c>
      <c r="I122" s="110">
        <f>COUNTA(E77:E84)</f>
        <v>0</v>
      </c>
      <c r="J122" s="110">
        <f>COUNTA(E65:E75)</f>
        <v>2</v>
      </c>
      <c r="K122" s="47"/>
    </row>
    <row r="123" spans="1:11" ht="12.75">
      <c r="A123" s="108" t="str">
        <f>G2</f>
        <v>ZEEMAN</v>
      </c>
      <c r="B123" s="83" t="str">
        <f>H2</f>
        <v>T</v>
      </c>
      <c r="C123" s="109"/>
      <c r="D123" s="62">
        <f>SUM(H85)</f>
        <v>0</v>
      </c>
      <c r="E123" s="62">
        <f t="shared" si="10"/>
        <v>0</v>
      </c>
      <c r="F123" s="62">
        <f>SUM(H76)</f>
        <v>0</v>
      </c>
      <c r="G123" s="62">
        <f t="shared" si="11"/>
        <v>0</v>
      </c>
      <c r="H123" s="62">
        <f t="shared" si="12"/>
        <v>0</v>
      </c>
      <c r="I123" s="110">
        <f>COUNTA(G77:G84)</f>
        <v>0</v>
      </c>
      <c r="J123" s="110">
        <f>COUNTA(G65:G75)</f>
        <v>0</v>
      </c>
      <c r="K123" s="47"/>
    </row>
    <row r="124" spans="1:11" ht="12.75">
      <c r="A124" s="108" t="str">
        <f>I2</f>
        <v>I</v>
      </c>
      <c r="B124" s="83" t="str">
        <f>J2</f>
        <v>J</v>
      </c>
      <c r="C124" s="109"/>
      <c r="D124" s="62">
        <f>SUM(J85)</f>
        <v>0</v>
      </c>
      <c r="E124" s="62">
        <f t="shared" si="10"/>
        <v>0</v>
      </c>
      <c r="F124" s="62">
        <f>SUM(J76)</f>
        <v>0</v>
      </c>
      <c r="G124" s="62">
        <f t="shared" si="11"/>
        <v>0</v>
      </c>
      <c r="H124" s="62">
        <f t="shared" si="12"/>
        <v>0</v>
      </c>
      <c r="I124" s="110">
        <f>COUNTA(I77:I84)</f>
        <v>0</v>
      </c>
      <c r="J124" s="110">
        <f>COUNTA(I65:I75)</f>
        <v>0</v>
      </c>
      <c r="K124" s="47"/>
    </row>
    <row r="125" spans="1:11" ht="12.75">
      <c r="A125" s="108" t="str">
        <f>K2</f>
        <v>K</v>
      </c>
      <c r="B125" s="83" t="str">
        <f>L2</f>
        <v>L</v>
      </c>
      <c r="C125" s="109"/>
      <c r="D125" s="62">
        <f>SUM(L85)</f>
        <v>0</v>
      </c>
      <c r="E125" s="62">
        <f t="shared" si="10"/>
        <v>0</v>
      </c>
      <c r="F125" s="62">
        <f>SUM(L76)</f>
        <v>0</v>
      </c>
      <c r="G125" s="62">
        <f t="shared" si="11"/>
        <v>0</v>
      </c>
      <c r="H125" s="62">
        <f t="shared" si="12"/>
        <v>0</v>
      </c>
      <c r="I125" s="110">
        <f>COUNTA(K77:K84)</f>
        <v>0</v>
      </c>
      <c r="J125" s="110">
        <f>COUNTA(K65:K75)</f>
        <v>0</v>
      </c>
      <c r="K125" s="47"/>
    </row>
    <row r="126" spans="1:11" ht="13.5" thickBot="1">
      <c r="A126" s="108" t="str">
        <f>M2</f>
        <v>M</v>
      </c>
      <c r="B126" s="62" t="str">
        <f>N2</f>
        <v>N</v>
      </c>
      <c r="C126" s="109"/>
      <c r="D126" s="62"/>
      <c r="E126" s="62">
        <f t="shared" si="10"/>
        <v>0</v>
      </c>
      <c r="F126" s="62"/>
      <c r="G126" s="62">
        <f t="shared" si="11"/>
        <v>0</v>
      </c>
      <c r="H126" s="62">
        <f t="shared" si="12"/>
        <v>0</v>
      </c>
      <c r="I126" s="110">
        <f>COUNTA(M77:M84)</f>
        <v>0</v>
      </c>
      <c r="J126" s="110">
        <f>COUNTA(M65:M75)</f>
        <v>0</v>
      </c>
      <c r="K126" s="47"/>
    </row>
    <row r="127" spans="1:11" ht="14.25" thickBot="1" thickTop="1">
      <c r="A127" s="111" t="s">
        <v>19</v>
      </c>
      <c r="B127" s="112"/>
      <c r="C127" s="113"/>
      <c r="D127" s="114">
        <f>SUM(D120:D126)</f>
        <v>0</v>
      </c>
      <c r="E127" s="114">
        <f aca="true" t="shared" si="13" ref="E127:J127">SUM(E120:E126)</f>
        <v>0</v>
      </c>
      <c r="F127" s="114">
        <f t="shared" si="13"/>
        <v>12.6</v>
      </c>
      <c r="G127" s="114">
        <f t="shared" si="13"/>
        <v>12.6</v>
      </c>
      <c r="H127" s="114">
        <f t="shared" si="13"/>
        <v>12.6</v>
      </c>
      <c r="I127" s="110">
        <f t="shared" si="13"/>
        <v>0</v>
      </c>
      <c r="J127" s="110">
        <f t="shared" si="13"/>
        <v>4</v>
      </c>
      <c r="K127" s="47"/>
    </row>
    <row r="128" spans="1:11" ht="13.5" thickTop="1">
      <c r="A128" s="77"/>
      <c r="B128" s="77"/>
      <c r="C128" s="77"/>
      <c r="D128" s="116"/>
      <c r="E128" s="116"/>
      <c r="F128" s="116"/>
      <c r="G128" s="116"/>
      <c r="H128" s="116"/>
      <c r="I128" s="60"/>
      <c r="J128" s="60"/>
      <c r="K128" s="47"/>
    </row>
    <row r="129" spans="1:11" ht="12.75">
      <c r="A129" s="47"/>
      <c r="B129" s="47"/>
      <c r="C129" s="47"/>
      <c r="D129" s="117"/>
      <c r="E129" s="117"/>
      <c r="F129" s="117"/>
      <c r="G129" s="117"/>
      <c r="H129" s="117"/>
      <c r="I129" s="105"/>
      <c r="J129" s="105"/>
      <c r="K129" s="47"/>
    </row>
    <row r="130" spans="1:11" ht="12.75">
      <c r="A130" s="47"/>
      <c r="B130" s="47"/>
      <c r="C130" s="47"/>
      <c r="D130" s="117"/>
      <c r="E130" s="117"/>
      <c r="F130" s="117"/>
      <c r="G130" s="117"/>
      <c r="H130" s="117"/>
      <c r="I130" s="105"/>
      <c r="J130" s="105"/>
      <c r="K130" s="47"/>
    </row>
    <row r="131" spans="1:11" ht="12.75">
      <c r="A131" s="47"/>
      <c r="B131" s="47"/>
      <c r="C131" s="47"/>
      <c r="D131" s="117"/>
      <c r="E131" s="117"/>
      <c r="F131" s="117"/>
      <c r="G131" s="117"/>
      <c r="H131" s="117"/>
      <c r="I131" s="105"/>
      <c r="J131" s="105"/>
      <c r="K131" s="47"/>
    </row>
    <row r="132" spans="1:11" ht="12.75">
      <c r="A132" s="47"/>
      <c r="B132" s="47"/>
      <c r="C132" s="47"/>
      <c r="D132" s="117"/>
      <c r="E132" s="117"/>
      <c r="F132" s="117"/>
      <c r="G132" s="117"/>
      <c r="H132" s="117"/>
      <c r="I132" s="105"/>
      <c r="J132" s="105"/>
      <c r="K132" s="47"/>
    </row>
    <row r="133" spans="1:11" ht="12.75">
      <c r="A133" s="103" t="s">
        <v>21</v>
      </c>
      <c r="B133" s="103"/>
      <c r="C133" s="104"/>
      <c r="D133" s="117"/>
      <c r="E133" s="117"/>
      <c r="F133" s="117"/>
      <c r="G133" s="117"/>
      <c r="H133" s="117"/>
      <c r="I133" s="105"/>
      <c r="J133" s="105"/>
      <c r="K133" s="47"/>
    </row>
    <row r="134" spans="1:11" ht="12.75">
      <c r="A134" s="47"/>
      <c r="B134" s="47"/>
      <c r="C134" s="47"/>
      <c r="D134" s="117"/>
      <c r="E134" s="117"/>
      <c r="F134" s="117"/>
      <c r="G134" s="117"/>
      <c r="H134" s="117"/>
      <c r="I134" s="105"/>
      <c r="J134" s="105"/>
      <c r="K134" s="47"/>
    </row>
    <row r="135" spans="1:11" ht="12.75">
      <c r="A135" s="106" t="s">
        <v>7</v>
      </c>
      <c r="B135" s="106"/>
      <c r="C135" s="106" t="s">
        <v>7</v>
      </c>
      <c r="D135" s="118" t="s">
        <v>8</v>
      </c>
      <c r="E135" s="118" t="s">
        <v>9</v>
      </c>
      <c r="F135" s="118" t="s">
        <v>8</v>
      </c>
      <c r="G135" s="118" t="s">
        <v>8</v>
      </c>
      <c r="H135" s="118" t="s">
        <v>9</v>
      </c>
      <c r="I135" s="107" t="s">
        <v>10</v>
      </c>
      <c r="J135" s="107" t="s">
        <v>10</v>
      </c>
      <c r="K135" s="106" t="s">
        <v>22</v>
      </c>
    </row>
    <row r="136" spans="1:11" ht="12.75">
      <c r="A136" s="106" t="s">
        <v>13</v>
      </c>
      <c r="B136" s="106" t="s">
        <v>14</v>
      </c>
      <c r="C136" s="106" t="s">
        <v>15</v>
      </c>
      <c r="D136" s="118" t="s">
        <v>16</v>
      </c>
      <c r="E136" s="118" t="s">
        <v>16</v>
      </c>
      <c r="F136" s="118" t="s">
        <v>17</v>
      </c>
      <c r="G136" s="118" t="s">
        <v>18</v>
      </c>
      <c r="H136" s="118" t="s">
        <v>18</v>
      </c>
      <c r="I136" s="107" t="s">
        <v>16</v>
      </c>
      <c r="J136" s="107" t="s">
        <v>17</v>
      </c>
      <c r="K136" s="106" t="s">
        <v>23</v>
      </c>
    </row>
    <row r="137" spans="1:11" ht="12.75">
      <c r="A137" s="108" t="str">
        <f>A2</f>
        <v>ASPELING</v>
      </c>
      <c r="B137" s="83" t="str">
        <f>B2</f>
        <v>J</v>
      </c>
      <c r="C137" s="109"/>
      <c r="D137" s="62">
        <f aca="true" t="shared" si="14" ref="D137:E143">SUM(D120+D108+D96)</f>
        <v>0</v>
      </c>
      <c r="E137" s="62">
        <f t="shared" si="14"/>
        <v>0</v>
      </c>
      <c r="F137" s="62">
        <f aca="true" t="shared" si="15" ref="F137:F143">SUM(F96+F108+F120)</f>
        <v>55.7</v>
      </c>
      <c r="G137" s="62">
        <f aca="true" t="shared" si="16" ref="G137:H143">SUM(G120+G108+G96)</f>
        <v>55.7</v>
      </c>
      <c r="H137" s="63">
        <f t="shared" si="16"/>
        <v>55.7</v>
      </c>
      <c r="I137" s="110">
        <f aca="true" t="shared" si="17" ref="I137:J143">SUM(I96+I108+I120)</f>
        <v>0</v>
      </c>
      <c r="J137" s="110">
        <f t="shared" si="17"/>
        <v>1</v>
      </c>
      <c r="K137" s="110">
        <f>SUM(I137:J137)</f>
        <v>1</v>
      </c>
    </row>
    <row r="138" spans="1:11" ht="12.75">
      <c r="A138" s="108" t="str">
        <f>C2</f>
        <v>GEKDENHUYS</v>
      </c>
      <c r="B138" s="83" t="str">
        <f>D2</f>
        <v>K</v>
      </c>
      <c r="C138" s="109"/>
      <c r="D138" s="62">
        <f t="shared" si="14"/>
        <v>0</v>
      </c>
      <c r="E138" s="62">
        <f t="shared" si="14"/>
        <v>0</v>
      </c>
      <c r="F138" s="62">
        <f t="shared" si="15"/>
        <v>7.5</v>
      </c>
      <c r="G138" s="62">
        <f t="shared" si="16"/>
        <v>7.5</v>
      </c>
      <c r="H138" s="63">
        <f t="shared" si="16"/>
        <v>7.5</v>
      </c>
      <c r="I138" s="110">
        <f t="shared" si="17"/>
        <v>0</v>
      </c>
      <c r="J138" s="110">
        <f t="shared" si="17"/>
        <v>2</v>
      </c>
      <c r="K138" s="110">
        <f aca="true" t="shared" si="18" ref="K138:K143">SUM(I138:J138)</f>
        <v>2</v>
      </c>
    </row>
    <row r="139" spans="1:11" ht="12.75">
      <c r="A139" s="108" t="str">
        <f>E2</f>
        <v>NIEUWOUDT</v>
      </c>
      <c r="B139" s="83" t="str">
        <f>F2</f>
        <v>W</v>
      </c>
      <c r="C139" s="109"/>
      <c r="D139" s="62">
        <f t="shared" si="14"/>
        <v>0</v>
      </c>
      <c r="E139" s="62">
        <f t="shared" si="14"/>
        <v>0</v>
      </c>
      <c r="F139" s="62">
        <f t="shared" si="15"/>
        <v>8.6</v>
      </c>
      <c r="G139" s="62">
        <f t="shared" si="16"/>
        <v>8.6</v>
      </c>
      <c r="H139" s="63">
        <f t="shared" si="16"/>
        <v>8.6</v>
      </c>
      <c r="I139" s="110">
        <f t="shared" si="17"/>
        <v>0</v>
      </c>
      <c r="J139" s="110">
        <f t="shared" si="17"/>
        <v>3</v>
      </c>
      <c r="K139" s="110">
        <f t="shared" si="18"/>
        <v>3</v>
      </c>
    </row>
    <row r="140" spans="1:11" ht="12.75">
      <c r="A140" s="108" t="str">
        <f>G2</f>
        <v>ZEEMAN</v>
      </c>
      <c r="B140" s="83" t="str">
        <f>H2</f>
        <v>T</v>
      </c>
      <c r="C140" s="109"/>
      <c r="D140" s="62">
        <f t="shared" si="14"/>
        <v>0</v>
      </c>
      <c r="E140" s="62">
        <f t="shared" si="14"/>
        <v>0</v>
      </c>
      <c r="F140" s="62">
        <f t="shared" si="15"/>
        <v>0</v>
      </c>
      <c r="G140" s="62">
        <f t="shared" si="16"/>
        <v>0</v>
      </c>
      <c r="H140" s="63">
        <f t="shared" si="16"/>
        <v>0</v>
      </c>
      <c r="I140" s="110">
        <f t="shared" si="17"/>
        <v>0</v>
      </c>
      <c r="J140" s="110">
        <f t="shared" si="17"/>
        <v>0</v>
      </c>
      <c r="K140" s="110">
        <f t="shared" si="18"/>
        <v>0</v>
      </c>
    </row>
    <row r="141" spans="1:11" ht="12.75">
      <c r="A141" s="108" t="str">
        <f>I2</f>
        <v>I</v>
      </c>
      <c r="B141" s="83" t="str">
        <f>J2</f>
        <v>J</v>
      </c>
      <c r="C141" s="109"/>
      <c r="D141" s="62">
        <f t="shared" si="14"/>
        <v>0</v>
      </c>
      <c r="E141" s="62">
        <f t="shared" si="14"/>
        <v>0</v>
      </c>
      <c r="F141" s="62">
        <f t="shared" si="15"/>
        <v>0</v>
      </c>
      <c r="G141" s="62">
        <f t="shared" si="16"/>
        <v>0</v>
      </c>
      <c r="H141" s="63">
        <f t="shared" si="16"/>
        <v>0</v>
      </c>
      <c r="I141" s="110">
        <f t="shared" si="17"/>
        <v>0</v>
      </c>
      <c r="J141" s="110">
        <f t="shared" si="17"/>
        <v>0</v>
      </c>
      <c r="K141" s="110">
        <f t="shared" si="18"/>
        <v>0</v>
      </c>
    </row>
    <row r="142" spans="1:11" ht="12.75">
      <c r="A142" s="108" t="str">
        <f>K2</f>
        <v>K</v>
      </c>
      <c r="B142" s="83" t="str">
        <f>L2</f>
        <v>L</v>
      </c>
      <c r="C142" s="109"/>
      <c r="D142" s="62">
        <f t="shared" si="14"/>
        <v>0</v>
      </c>
      <c r="E142" s="62">
        <f t="shared" si="14"/>
        <v>0</v>
      </c>
      <c r="F142" s="62">
        <f t="shared" si="15"/>
        <v>0</v>
      </c>
      <c r="G142" s="62">
        <f t="shared" si="16"/>
        <v>0</v>
      </c>
      <c r="H142" s="63">
        <f t="shared" si="16"/>
        <v>0</v>
      </c>
      <c r="I142" s="110">
        <f t="shared" si="17"/>
        <v>0</v>
      </c>
      <c r="J142" s="110">
        <f t="shared" si="17"/>
        <v>0</v>
      </c>
      <c r="K142" s="110">
        <f t="shared" si="18"/>
        <v>0</v>
      </c>
    </row>
    <row r="143" spans="1:11" ht="13.5" thickBot="1">
      <c r="A143" s="108"/>
      <c r="B143" s="83"/>
      <c r="C143" s="109"/>
      <c r="D143" s="62">
        <f t="shared" si="14"/>
        <v>0</v>
      </c>
      <c r="E143" s="62">
        <f t="shared" si="14"/>
        <v>0</v>
      </c>
      <c r="F143" s="62">
        <f t="shared" si="15"/>
        <v>0</v>
      </c>
      <c r="G143" s="62">
        <f t="shared" si="16"/>
        <v>0</v>
      </c>
      <c r="H143" s="63">
        <f t="shared" si="16"/>
        <v>0</v>
      </c>
      <c r="I143" s="110">
        <f t="shared" si="17"/>
        <v>0</v>
      </c>
      <c r="J143" s="110">
        <f t="shared" si="17"/>
        <v>0</v>
      </c>
      <c r="K143" s="110">
        <f t="shared" si="18"/>
        <v>0</v>
      </c>
    </row>
    <row r="144" spans="1:11" ht="14.25" thickBot="1" thickTop="1">
      <c r="A144" s="111" t="s">
        <v>24</v>
      </c>
      <c r="B144" s="112"/>
      <c r="C144" s="119" t="s">
        <v>1</v>
      </c>
      <c r="D144" s="114">
        <f aca="true" t="shared" si="19" ref="D144:K144">SUM(D137:D143)</f>
        <v>0</v>
      </c>
      <c r="E144" s="114">
        <f t="shared" si="19"/>
        <v>0</v>
      </c>
      <c r="F144" s="114">
        <f t="shared" si="19"/>
        <v>71.8</v>
      </c>
      <c r="G144" s="114">
        <f t="shared" si="19"/>
        <v>71.8</v>
      </c>
      <c r="H144" s="114">
        <f t="shared" si="19"/>
        <v>71.8</v>
      </c>
      <c r="I144" s="120">
        <f t="shared" si="19"/>
        <v>0</v>
      </c>
      <c r="J144" s="120">
        <f t="shared" si="19"/>
        <v>6</v>
      </c>
      <c r="K144" s="120">
        <f t="shared" si="19"/>
        <v>6</v>
      </c>
    </row>
    <row r="145" ht="9.75" thickTop="1"/>
  </sheetData>
  <sheetProtection/>
  <mergeCells count="2">
    <mergeCell ref="A1:N1"/>
    <mergeCell ref="A62:N62"/>
  </mergeCells>
  <printOptions/>
  <pageMargins left="0.75" right="0.75" top="1" bottom="1" header="0.5" footer="0.5"/>
  <pageSetup orientation="landscape" paperSize="9" r:id="rId1"/>
  <headerFooter alignWithMargins="0">
    <oddHeader>&amp;CWEST COAST</oddHeader>
  </headerFooter>
  <rowBreaks count="3" manualBreakCount="3">
    <brk id="30" max="255" man="1"/>
    <brk id="61" max="255" man="1"/>
    <brk id="92" max="255" man="1"/>
  </rowBreaks>
  <ignoredErrors>
    <ignoredError sqref="F137:F1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1"/>
  <sheetViews>
    <sheetView zoomScale="80" zoomScaleNormal="80" zoomScalePageLayoutView="0" workbookViewId="0" topLeftCell="A117">
      <selection activeCell="A62" sqref="A62:N92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4.42187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2.57421875" style="87" customWidth="1"/>
    <col min="10" max="10" width="6.00390625" style="96" customWidth="1"/>
    <col min="11" max="11" width="15.0039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9.28125" style="87" customWidth="1"/>
    <col min="17" max="17" width="9.7109375" style="87" customWidth="1"/>
    <col min="18" max="18" width="7.57421875" style="87" customWidth="1"/>
    <col min="19" max="19" width="9.28125" style="87" customWidth="1"/>
    <col min="20" max="21" width="10.57421875" style="87" customWidth="1"/>
    <col min="22" max="22" width="8.28125" style="87" customWidth="1"/>
    <col min="23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148</v>
      </c>
      <c r="B2" s="89" t="s">
        <v>34</v>
      </c>
      <c r="C2" s="88" t="s">
        <v>31</v>
      </c>
      <c r="D2" s="89" t="s">
        <v>34</v>
      </c>
      <c r="E2" s="88" t="s">
        <v>332</v>
      </c>
      <c r="F2" s="89" t="s">
        <v>26</v>
      </c>
      <c r="G2" s="88" t="s">
        <v>140</v>
      </c>
      <c r="H2" s="89" t="s">
        <v>42</v>
      </c>
      <c r="I2" s="88" t="s">
        <v>94</v>
      </c>
      <c r="J2" s="89" t="s">
        <v>37</v>
      </c>
      <c r="K2" s="88" t="s">
        <v>296</v>
      </c>
      <c r="L2" s="89" t="s">
        <v>43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C4" s="87" t="s">
        <v>362</v>
      </c>
      <c r="D4" s="91">
        <v>2</v>
      </c>
      <c r="F4" s="91"/>
      <c r="H4" s="91"/>
      <c r="I4" s="87" t="s">
        <v>367</v>
      </c>
      <c r="J4" s="91">
        <v>5.5</v>
      </c>
      <c r="K4" s="95" t="s">
        <v>366</v>
      </c>
      <c r="L4" s="91">
        <v>2.2</v>
      </c>
      <c r="N4" s="91"/>
    </row>
    <row r="5" spans="2:14" ht="9">
      <c r="B5" s="91"/>
      <c r="D5" s="91"/>
      <c r="F5" s="91"/>
      <c r="H5" s="91"/>
      <c r="J5" s="91"/>
      <c r="K5" s="95" t="s">
        <v>366</v>
      </c>
      <c r="L5" s="91">
        <v>6.5</v>
      </c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0</v>
      </c>
      <c r="C24" s="92"/>
      <c r="D24" s="93">
        <f>SUM(D4:D23)</f>
        <v>2</v>
      </c>
      <c r="E24" s="92"/>
      <c r="F24" s="93">
        <f>SUM(F4:F23)</f>
        <v>0</v>
      </c>
      <c r="G24" s="92"/>
      <c r="H24" s="93">
        <f>SUM(H4:H23)</f>
        <v>0</v>
      </c>
      <c r="I24" s="92"/>
      <c r="J24" s="93">
        <f>SUM(J4:J23)</f>
        <v>5.5</v>
      </c>
      <c r="K24" s="96"/>
      <c r="L24" s="93">
        <f>SUM(L4:L23)</f>
        <v>8.7</v>
      </c>
      <c r="M24" s="92"/>
      <c r="N24" s="93">
        <f>SUM(N4:N23)</f>
        <v>0</v>
      </c>
      <c r="O24" s="92">
        <f>SUM(A24:N24)</f>
        <v>16.2</v>
      </c>
    </row>
    <row r="25" spans="1:14" ht="9">
      <c r="A25" s="87" t="s">
        <v>165</v>
      </c>
      <c r="B25" s="91">
        <v>3</v>
      </c>
      <c r="D25" s="91"/>
      <c r="F25" s="91"/>
      <c r="H25" s="91"/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22.2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6</v>
      </c>
    </row>
    <row r="29" spans="1:15" ht="9">
      <c r="A29" s="92"/>
      <c r="B29" s="93">
        <f>SUM(B25:B28)</f>
        <v>3</v>
      </c>
      <c r="C29" s="92"/>
      <c r="D29" s="93">
        <f>SUM(D25:D28)</f>
        <v>0</v>
      </c>
      <c r="E29" s="92"/>
      <c r="F29" s="93">
        <f>SUM(F25:F28)</f>
        <v>0</v>
      </c>
      <c r="G29" s="92"/>
      <c r="H29" s="93">
        <f>SUM(H25:H28)</f>
        <v>0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3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212" t="s">
        <v>20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3"/>
      <c r="O31" s="86"/>
    </row>
    <row r="32" spans="1:14" ht="9">
      <c r="A32" s="88" t="str">
        <f aca="true" t="shared" si="0" ref="A32:N32">A2</f>
        <v>DE JONGH</v>
      </c>
      <c r="B32" s="89" t="str">
        <f t="shared" si="0"/>
        <v>W</v>
      </c>
      <c r="C32" s="88" t="str">
        <f t="shared" si="0"/>
        <v>DE WET</v>
      </c>
      <c r="D32" s="89" t="str">
        <f t="shared" si="0"/>
        <v>W</v>
      </c>
      <c r="E32" s="88" t="str">
        <f t="shared" si="0"/>
        <v>CARSTENS</v>
      </c>
      <c r="F32" s="89" t="str">
        <f t="shared" si="0"/>
        <v>J</v>
      </c>
      <c r="G32" s="88" t="str">
        <f t="shared" si="0"/>
        <v>SMIT</v>
      </c>
      <c r="H32" s="89" t="str">
        <f t="shared" si="0"/>
        <v>A</v>
      </c>
      <c r="I32" s="88" t="str">
        <f t="shared" si="0"/>
        <v>SWANEPOEL</v>
      </c>
      <c r="J32" s="89" t="str">
        <f t="shared" si="0"/>
        <v>E</v>
      </c>
      <c r="K32" s="88" t="str">
        <f t="shared" si="0"/>
        <v>J VAN RENSBURG</v>
      </c>
      <c r="L32" s="89" t="s">
        <v>42</v>
      </c>
      <c r="M32" s="90" t="str">
        <f t="shared" si="0"/>
        <v>M</v>
      </c>
      <c r="N32" s="90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2:14" ht="9">
      <c r="B34" s="91"/>
      <c r="D34" s="91"/>
      <c r="F34" s="91"/>
      <c r="G34" s="87" t="s">
        <v>377</v>
      </c>
      <c r="H34" s="91">
        <v>2.9</v>
      </c>
      <c r="J34" s="91"/>
      <c r="L34" s="91"/>
      <c r="N34" s="91"/>
    </row>
    <row r="35" spans="2:14" ht="9">
      <c r="B35" s="91"/>
      <c r="D35" s="91"/>
      <c r="F35" s="91"/>
      <c r="H35" s="91"/>
      <c r="J35" s="91"/>
      <c r="L35" s="91"/>
      <c r="N35" s="91"/>
    </row>
    <row r="36" spans="2:14" ht="9">
      <c r="B36" s="91"/>
      <c r="D36" s="91"/>
      <c r="F36" s="91"/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1:15" ht="9">
      <c r="A54" s="92"/>
      <c r="B54" s="93">
        <f>SUM(B34:B53)</f>
        <v>0</v>
      </c>
      <c r="C54" s="92"/>
      <c r="D54" s="93">
        <f>SUM(D34:D53)</f>
        <v>0</v>
      </c>
      <c r="E54" s="92"/>
      <c r="F54" s="93">
        <f>SUM(F34:F53)</f>
        <v>0</v>
      </c>
      <c r="G54" s="92"/>
      <c r="H54" s="93">
        <f>SUM(H34:H53)</f>
        <v>2.9</v>
      </c>
      <c r="I54" s="92"/>
      <c r="J54" s="93">
        <f>SUM(J34:J53)</f>
        <v>0</v>
      </c>
      <c r="K54" s="96"/>
      <c r="L54" s="93">
        <f>SUM(L34:L53)</f>
        <v>0</v>
      </c>
      <c r="M54" s="92"/>
      <c r="N54" s="93">
        <f>SUM(N34:N53)</f>
        <v>0</v>
      </c>
      <c r="O54" s="92">
        <f>SUM(A54:N54)</f>
        <v>2.9</v>
      </c>
    </row>
    <row r="55" spans="2:14" ht="9">
      <c r="B55" s="91"/>
      <c r="D55" s="91"/>
      <c r="F55" s="91"/>
      <c r="H55" s="91"/>
      <c r="J55" s="91"/>
      <c r="L55" s="91"/>
      <c r="N55" s="91"/>
    </row>
    <row r="56" spans="2:15" ht="9">
      <c r="B56" s="91"/>
      <c r="D56" s="91"/>
      <c r="F56" s="91"/>
      <c r="H56" s="91"/>
      <c r="J56" s="91"/>
      <c r="L56" s="91"/>
      <c r="N56" s="91"/>
      <c r="O56" s="92">
        <f>SUM(O54+O58)</f>
        <v>2.9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 t="s">
        <v>1</v>
      </c>
      <c r="L58" s="91"/>
      <c r="N58" s="91"/>
      <c r="O58" s="92">
        <f>SUM(O59*2)</f>
        <v>0</v>
      </c>
    </row>
    <row r="59" spans="1:15" ht="9">
      <c r="A59" s="92"/>
      <c r="B59" s="93">
        <f>SUM(B55:B58)</f>
        <v>0</v>
      </c>
      <c r="C59" s="92"/>
      <c r="D59" s="93">
        <f>SUM(D55:D58)</f>
        <v>0</v>
      </c>
      <c r="E59" s="92"/>
      <c r="F59" s="93">
        <f>SUM(F55:F58)</f>
        <v>0</v>
      </c>
      <c r="G59" s="92"/>
      <c r="H59" s="93">
        <f>SUM(H55:H58)</f>
        <v>0</v>
      </c>
      <c r="I59" s="92"/>
      <c r="J59" s="93">
        <f>SUM(J55:J58)</f>
        <v>0</v>
      </c>
      <c r="K59" s="96"/>
      <c r="L59" s="93">
        <f>SUM(L55:L58)</f>
        <v>0</v>
      </c>
      <c r="M59" s="92"/>
      <c r="N59" s="93">
        <f>SUM(N55:N58)</f>
        <v>0</v>
      </c>
      <c r="O59" s="92">
        <f>SUM(A59:N59)</f>
        <v>0</v>
      </c>
    </row>
    <row r="60" spans="1:14" ht="9">
      <c r="A60" s="92"/>
      <c r="B60" s="93"/>
      <c r="C60" s="92"/>
      <c r="D60" s="93"/>
      <c r="E60" s="92"/>
      <c r="F60" s="93"/>
      <c r="G60" s="92"/>
      <c r="H60" s="93"/>
      <c r="I60" s="92"/>
      <c r="J60" s="93"/>
      <c r="K60" s="96"/>
      <c r="L60" s="93"/>
      <c r="M60" s="92"/>
      <c r="N60" s="93"/>
    </row>
    <row r="61" spans="1:14" ht="9">
      <c r="A61" s="92"/>
      <c r="B61" s="93"/>
      <c r="C61" s="92"/>
      <c r="D61" s="93"/>
      <c r="E61" s="92"/>
      <c r="F61" s="93"/>
      <c r="G61" s="92"/>
      <c r="H61" s="93"/>
      <c r="I61" s="92"/>
      <c r="J61" s="93"/>
      <c r="K61" s="96"/>
      <c r="L61" s="93"/>
      <c r="M61" s="92"/>
      <c r="N61" s="93"/>
    </row>
    <row r="62" spans="1:15" ht="9">
      <c r="A62" s="214" t="s">
        <v>135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  <c r="O62" s="86"/>
    </row>
    <row r="63" spans="1:14" ht="9">
      <c r="A63" s="88" t="str">
        <f aca="true" t="shared" si="1" ref="A63:N63">A2</f>
        <v>DE JONGH</v>
      </c>
      <c r="B63" s="89" t="str">
        <f t="shared" si="1"/>
        <v>W</v>
      </c>
      <c r="C63" s="88" t="str">
        <f t="shared" si="1"/>
        <v>DE WET</v>
      </c>
      <c r="D63" s="89" t="str">
        <f t="shared" si="1"/>
        <v>W</v>
      </c>
      <c r="E63" s="88" t="str">
        <f t="shared" si="1"/>
        <v>CARSTENS</v>
      </c>
      <c r="F63" s="89" t="str">
        <f t="shared" si="1"/>
        <v>J</v>
      </c>
      <c r="G63" s="88" t="str">
        <f t="shared" si="1"/>
        <v>SMIT</v>
      </c>
      <c r="H63" s="89" t="str">
        <f t="shared" si="1"/>
        <v>A</v>
      </c>
      <c r="I63" s="88" t="str">
        <f t="shared" si="1"/>
        <v>SWANEPOEL</v>
      </c>
      <c r="J63" s="89" t="str">
        <f t="shared" si="1"/>
        <v>E</v>
      </c>
      <c r="K63" s="88" t="str">
        <f t="shared" si="1"/>
        <v>J VAN RENSBURG</v>
      </c>
      <c r="L63" s="89" t="str">
        <f t="shared" si="1"/>
        <v>S</v>
      </c>
      <c r="M63" s="90" t="str">
        <f t="shared" si="1"/>
        <v>M</v>
      </c>
      <c r="N63" s="90" t="str">
        <f t="shared" si="1"/>
        <v>N</v>
      </c>
    </row>
    <row r="64" spans="1:14" ht="9">
      <c r="A64" s="88" t="s">
        <v>11</v>
      </c>
      <c r="B64" s="93" t="s">
        <v>12</v>
      </c>
      <c r="C64" s="88" t="s">
        <v>11</v>
      </c>
      <c r="D64" s="93" t="s">
        <v>12</v>
      </c>
      <c r="E64" s="88" t="s">
        <v>11</v>
      </c>
      <c r="F64" s="93" t="s">
        <v>12</v>
      </c>
      <c r="G64" s="88" t="s">
        <v>11</v>
      </c>
      <c r="H64" s="93" t="s">
        <v>12</v>
      </c>
      <c r="I64" s="88" t="s">
        <v>11</v>
      </c>
      <c r="J64" s="93" t="s">
        <v>12</v>
      </c>
      <c r="K64" s="94" t="s">
        <v>11</v>
      </c>
      <c r="L64" s="93" t="s">
        <v>12</v>
      </c>
      <c r="M64" s="88" t="s">
        <v>11</v>
      </c>
      <c r="N64" s="93" t="s">
        <v>12</v>
      </c>
    </row>
    <row r="65" spans="1:14" ht="9">
      <c r="A65" s="87" t="s">
        <v>406</v>
      </c>
      <c r="B65" s="91">
        <v>4.7</v>
      </c>
      <c r="C65" s="87" t="s">
        <v>359</v>
      </c>
      <c r="D65" s="91">
        <v>17.8</v>
      </c>
      <c r="E65" s="87" t="s">
        <v>359</v>
      </c>
      <c r="F65" s="91">
        <v>36.9</v>
      </c>
      <c r="G65" s="87" t="s">
        <v>359</v>
      </c>
      <c r="H65" s="91">
        <v>17.8</v>
      </c>
      <c r="J65" s="91"/>
      <c r="K65" s="95" t="s">
        <v>359</v>
      </c>
      <c r="L65" s="91">
        <v>9.9</v>
      </c>
      <c r="N65" s="91"/>
    </row>
    <row r="66" spans="1:14" ht="9">
      <c r="A66" s="87" t="s">
        <v>406</v>
      </c>
      <c r="B66" s="91">
        <v>2</v>
      </c>
      <c r="C66" s="87" t="s">
        <v>406</v>
      </c>
      <c r="D66" s="91">
        <v>3</v>
      </c>
      <c r="E66" s="87" t="s">
        <v>359</v>
      </c>
      <c r="F66" s="91">
        <v>2.3</v>
      </c>
      <c r="H66" s="91"/>
      <c r="J66" s="91"/>
      <c r="K66" s="95" t="s">
        <v>359</v>
      </c>
      <c r="L66" s="91">
        <v>16.1</v>
      </c>
      <c r="N66" s="91"/>
    </row>
    <row r="67" spans="2:14" ht="9">
      <c r="B67" s="91"/>
      <c r="D67" s="91"/>
      <c r="E67" s="87" t="s">
        <v>359</v>
      </c>
      <c r="F67" s="91">
        <v>19.1</v>
      </c>
      <c r="H67" s="91"/>
      <c r="J67" s="91"/>
      <c r="L67" s="91"/>
      <c r="N67" s="91"/>
    </row>
    <row r="68" spans="2:14" ht="9">
      <c r="B68" s="91"/>
      <c r="D68" s="91"/>
      <c r="F68" s="91"/>
      <c r="H68" s="91"/>
      <c r="J68" s="91"/>
      <c r="L68" s="91"/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10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1:15" ht="9">
      <c r="A83" s="92"/>
      <c r="B83" s="93">
        <f>SUM(B65:B82)</f>
        <v>6.7</v>
      </c>
      <c r="C83" s="92"/>
      <c r="D83" s="93">
        <f>SUM(D65:D82)</f>
        <v>20.8</v>
      </c>
      <c r="E83" s="92"/>
      <c r="F83" s="93">
        <f>SUM(F65:F82)</f>
        <v>58.3</v>
      </c>
      <c r="G83" s="92"/>
      <c r="H83" s="93">
        <f>SUM(H65:H82)</f>
        <v>17.8</v>
      </c>
      <c r="I83" s="92"/>
      <c r="J83" s="93">
        <f>SUM(J65:J82)</f>
        <v>0</v>
      </c>
      <c r="K83" s="96"/>
      <c r="L83" s="93">
        <f>SUM(L65:L82)</f>
        <v>26</v>
      </c>
      <c r="M83" s="92"/>
      <c r="N83" s="93">
        <f>SUM(N65:N82)</f>
        <v>0</v>
      </c>
      <c r="O83" s="92">
        <f>SUM(A83:N83)</f>
        <v>129.6</v>
      </c>
    </row>
    <row r="84" spans="2:14" ht="9">
      <c r="B84" s="91"/>
      <c r="D84" s="91"/>
      <c r="F84" s="91"/>
      <c r="H84" s="91"/>
      <c r="J84" s="91"/>
      <c r="L84" s="91"/>
      <c r="N84" s="91"/>
    </row>
    <row r="85" spans="2:15" ht="9">
      <c r="B85" s="91"/>
      <c r="D85" s="91"/>
      <c r="F85" s="91"/>
      <c r="H85" s="91"/>
      <c r="J85" s="91"/>
      <c r="L85" s="91"/>
      <c r="N85" s="91"/>
      <c r="O85" s="92">
        <f>SUM(O83+O91)</f>
        <v>129.6</v>
      </c>
    </row>
    <row r="86" spans="2:14" ht="9">
      <c r="B86" s="91"/>
      <c r="D86" s="91"/>
      <c r="F86" s="91"/>
      <c r="H86" s="91"/>
      <c r="J86" s="91"/>
      <c r="L86" s="91"/>
      <c r="N86" s="91"/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2:14" ht="9">
      <c r="B89" s="91"/>
      <c r="D89" s="91"/>
      <c r="F89" s="91"/>
      <c r="H89" s="91"/>
      <c r="J89" s="9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5" ht="9">
      <c r="B91" s="91"/>
      <c r="D91" s="91"/>
      <c r="F91" s="91"/>
      <c r="H91" s="91"/>
      <c r="J91" s="91"/>
      <c r="L91" s="91"/>
      <c r="N91" s="91"/>
      <c r="O91" s="92">
        <f>SUM(O92*2)</f>
        <v>0</v>
      </c>
    </row>
    <row r="92" spans="1:15" ht="9">
      <c r="A92" s="92"/>
      <c r="B92" s="93">
        <f>SUM(B84:B91)</f>
        <v>0</v>
      </c>
      <c r="C92" s="92"/>
      <c r="D92" s="93">
        <f>SUM(D84:D91)</f>
        <v>0</v>
      </c>
      <c r="E92" s="92"/>
      <c r="F92" s="93">
        <f>SUM(F84:F91)</f>
        <v>0</v>
      </c>
      <c r="G92" s="92"/>
      <c r="H92" s="93">
        <f>SUM(H84:H91)</f>
        <v>0</v>
      </c>
      <c r="I92" s="92"/>
      <c r="J92" s="93">
        <f>SUM(J84:J91)</f>
        <v>0</v>
      </c>
      <c r="K92" s="96"/>
      <c r="L92" s="93">
        <f>SUM(L84:L91)</f>
        <v>0</v>
      </c>
      <c r="M92" s="92"/>
      <c r="N92" s="93">
        <f>SUM(N84:N91)</f>
        <v>0</v>
      </c>
      <c r="O92" s="92">
        <f>SUM(A92:N92)</f>
        <v>0</v>
      </c>
    </row>
    <row r="93" spans="1:14" ht="9">
      <c r="A93" s="92"/>
      <c r="B93" s="102"/>
      <c r="C93" s="92"/>
      <c r="D93" s="102"/>
      <c r="E93" s="92"/>
      <c r="F93" s="102"/>
      <c r="G93" s="92"/>
      <c r="H93" s="102"/>
      <c r="I93" s="92"/>
      <c r="J93" s="102"/>
      <c r="K93" s="96"/>
      <c r="L93" s="102"/>
      <c r="M93" s="92"/>
      <c r="N93" s="102"/>
    </row>
    <row r="94" spans="1:14" ht="9">
      <c r="A94" s="92"/>
      <c r="B94" s="102"/>
      <c r="C94" s="92"/>
      <c r="D94" s="102"/>
      <c r="E94" s="92"/>
      <c r="F94" s="102"/>
      <c r="G94" s="92"/>
      <c r="H94" s="102"/>
      <c r="I94" s="92"/>
      <c r="J94" s="102"/>
      <c r="K94" s="96"/>
      <c r="L94" s="102"/>
      <c r="M94" s="92"/>
      <c r="N94" s="102"/>
    </row>
    <row r="95" spans="1:14" ht="9">
      <c r="A95" s="92"/>
      <c r="B95" s="102"/>
      <c r="C95" s="92"/>
      <c r="D95" s="102"/>
      <c r="E95" s="92"/>
      <c r="F95" s="102"/>
      <c r="G95" s="92"/>
      <c r="H95" s="102"/>
      <c r="I95" s="92"/>
      <c r="J95" s="102"/>
      <c r="K95" s="96"/>
      <c r="L95" s="102"/>
      <c r="M95" s="92"/>
      <c r="N95" s="102"/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7" spans="1:14" ht="9">
      <c r="A97" s="92"/>
      <c r="B97" s="102"/>
      <c r="C97" s="92"/>
      <c r="D97" s="102"/>
      <c r="E97" s="92"/>
      <c r="F97" s="102"/>
      <c r="G97" s="92"/>
      <c r="H97" s="102"/>
      <c r="I97" s="92"/>
      <c r="J97" s="102"/>
      <c r="K97" s="96"/>
      <c r="L97" s="102"/>
      <c r="M97" s="92"/>
      <c r="N97" s="102"/>
    </row>
    <row r="98" spans="1:14" ht="9">
      <c r="A98" s="92"/>
      <c r="B98" s="102"/>
      <c r="C98" s="92"/>
      <c r="D98" s="102"/>
      <c r="E98" s="92"/>
      <c r="F98" s="102"/>
      <c r="G98" s="92"/>
      <c r="H98" s="102"/>
      <c r="I98" s="92"/>
      <c r="J98" s="102"/>
      <c r="K98" s="96"/>
      <c r="L98" s="102"/>
      <c r="M98" s="92"/>
      <c r="N98" s="102"/>
    </row>
    <row r="100" spans="1:11" ht="12.75">
      <c r="A100" s="103" t="s">
        <v>1</v>
      </c>
      <c r="B100" s="103"/>
      <c r="C100" s="104"/>
      <c r="D100" s="46" t="s">
        <v>0</v>
      </c>
      <c r="E100" s="48"/>
      <c r="F100" s="48"/>
      <c r="G100" s="48"/>
      <c r="H100" s="48"/>
      <c r="I100" s="105"/>
      <c r="J100" s="105"/>
      <c r="K100" s="47"/>
    </row>
    <row r="101" spans="1:11" ht="12.75">
      <c r="A101" s="106" t="s">
        <v>7</v>
      </c>
      <c r="B101" s="106"/>
      <c r="C101" s="106" t="s">
        <v>7</v>
      </c>
      <c r="D101" s="106" t="s">
        <v>8</v>
      </c>
      <c r="E101" s="106" t="s">
        <v>9</v>
      </c>
      <c r="F101" s="106" t="s">
        <v>8</v>
      </c>
      <c r="G101" s="106" t="s">
        <v>8</v>
      </c>
      <c r="H101" s="106" t="s">
        <v>9</v>
      </c>
      <c r="I101" s="107" t="s">
        <v>10</v>
      </c>
      <c r="J101" s="107" t="s">
        <v>10</v>
      </c>
      <c r="K101" s="47"/>
    </row>
    <row r="102" spans="1:11" ht="12.75">
      <c r="A102" s="106" t="s">
        <v>13</v>
      </c>
      <c r="B102" s="106" t="s">
        <v>14</v>
      </c>
      <c r="C102" s="106" t="s">
        <v>15</v>
      </c>
      <c r="D102" s="106" t="s">
        <v>16</v>
      </c>
      <c r="E102" s="106" t="s">
        <v>16</v>
      </c>
      <c r="F102" s="106" t="s">
        <v>17</v>
      </c>
      <c r="G102" s="106" t="s">
        <v>18</v>
      </c>
      <c r="H102" s="106" t="s">
        <v>18</v>
      </c>
      <c r="I102" s="107" t="s">
        <v>16</v>
      </c>
      <c r="J102" s="107" t="s">
        <v>17</v>
      </c>
      <c r="K102" s="47"/>
    </row>
    <row r="103" spans="1:11" ht="12.75">
      <c r="A103" s="108" t="str">
        <f>A2</f>
        <v>DE JONGH</v>
      </c>
      <c r="B103" s="83" t="str">
        <f>B2</f>
        <v>W</v>
      </c>
      <c r="C103" s="109"/>
      <c r="D103" s="62">
        <f>SUM(B29)</f>
        <v>3</v>
      </c>
      <c r="E103" s="62">
        <f>SUM(D103*2)</f>
        <v>6</v>
      </c>
      <c r="F103" s="62">
        <f>SUM(B24)</f>
        <v>0</v>
      </c>
      <c r="G103" s="62">
        <f>SUM(F103+D103)</f>
        <v>3</v>
      </c>
      <c r="H103" s="62">
        <f>SUM(E103+F103)</f>
        <v>6</v>
      </c>
      <c r="I103" s="110">
        <f>COUNTA(A25:A28)</f>
        <v>1</v>
      </c>
      <c r="J103" s="110">
        <f>COUNTA(A4:A23)</f>
        <v>0</v>
      </c>
      <c r="K103" s="47"/>
    </row>
    <row r="104" spans="1:11" ht="12.75">
      <c r="A104" s="108" t="str">
        <f>C2</f>
        <v>DE WET</v>
      </c>
      <c r="B104" s="83" t="str">
        <f>D2</f>
        <v>W</v>
      </c>
      <c r="C104" s="109"/>
      <c r="D104" s="62">
        <f>SUM(D29)</f>
        <v>0</v>
      </c>
      <c r="E104" s="62">
        <f aca="true" t="shared" si="2" ref="E104:E109">SUM(D104*2)</f>
        <v>0</v>
      </c>
      <c r="F104" s="62">
        <f>SUM(D24)</f>
        <v>2</v>
      </c>
      <c r="G104" s="62">
        <f aca="true" t="shared" si="3" ref="G104:G109">SUM(F104+D104)</f>
        <v>2</v>
      </c>
      <c r="H104" s="62">
        <f aca="true" t="shared" si="4" ref="H104:H109">SUM(E104+F104)</f>
        <v>2</v>
      </c>
      <c r="I104" s="110">
        <f>COUNTA(C25:C28)</f>
        <v>0</v>
      </c>
      <c r="J104" s="110">
        <f>COUNTA(C4:C23)</f>
        <v>1</v>
      </c>
      <c r="K104" s="47"/>
    </row>
    <row r="105" spans="1:11" ht="12.75">
      <c r="A105" s="108" t="str">
        <f>E2</f>
        <v>CARSTENS</v>
      </c>
      <c r="B105" s="83" t="str">
        <f>F2</f>
        <v>J</v>
      </c>
      <c r="C105" s="109"/>
      <c r="D105" s="62">
        <f>SUM(F29)</f>
        <v>0</v>
      </c>
      <c r="E105" s="62">
        <f t="shared" si="2"/>
        <v>0</v>
      </c>
      <c r="F105" s="62">
        <f>SUM(F24)</f>
        <v>0</v>
      </c>
      <c r="G105" s="62">
        <f t="shared" si="3"/>
        <v>0</v>
      </c>
      <c r="H105" s="62">
        <f t="shared" si="4"/>
        <v>0</v>
      </c>
      <c r="I105" s="110">
        <f>COUNTA(E25:E28)</f>
        <v>0</v>
      </c>
      <c r="J105" s="110">
        <f>COUNTA(E4:E23)</f>
        <v>0</v>
      </c>
      <c r="K105" s="47"/>
    </row>
    <row r="106" spans="1:11" ht="12.75">
      <c r="A106" s="108" t="str">
        <f>G2</f>
        <v>SMIT</v>
      </c>
      <c r="B106" s="83" t="str">
        <f>H2</f>
        <v>A</v>
      </c>
      <c r="C106" s="109"/>
      <c r="D106" s="62">
        <f>SUM(H29)</f>
        <v>0</v>
      </c>
      <c r="E106" s="62">
        <f t="shared" si="2"/>
        <v>0</v>
      </c>
      <c r="F106" s="62">
        <f>SUM(H24)</f>
        <v>0</v>
      </c>
      <c r="G106" s="62">
        <f t="shared" si="3"/>
        <v>0</v>
      </c>
      <c r="H106" s="62">
        <f t="shared" si="4"/>
        <v>0</v>
      </c>
      <c r="I106" s="110">
        <f>COUNTA(G25:G28)</f>
        <v>0</v>
      </c>
      <c r="J106" s="110">
        <f>COUNTA(G4:G23)</f>
        <v>0</v>
      </c>
      <c r="K106" s="47"/>
    </row>
    <row r="107" spans="1:11" ht="12.75">
      <c r="A107" s="108" t="str">
        <f>I2</f>
        <v>SWANEPOEL</v>
      </c>
      <c r="B107" s="83" t="str">
        <f>J2</f>
        <v>E</v>
      </c>
      <c r="C107" s="109"/>
      <c r="D107" s="62">
        <f>SUM(J29)</f>
        <v>0</v>
      </c>
      <c r="E107" s="62">
        <f t="shared" si="2"/>
        <v>0</v>
      </c>
      <c r="F107" s="62">
        <f>SUM(J24)</f>
        <v>5.5</v>
      </c>
      <c r="G107" s="62">
        <f t="shared" si="3"/>
        <v>5.5</v>
      </c>
      <c r="H107" s="62">
        <f t="shared" si="4"/>
        <v>5.5</v>
      </c>
      <c r="I107" s="110">
        <f>COUNTA(I25:I28)</f>
        <v>0</v>
      </c>
      <c r="J107" s="110">
        <f>COUNTA(I4:I23)</f>
        <v>1</v>
      </c>
      <c r="K107" s="47"/>
    </row>
    <row r="108" spans="1:11" ht="12.75">
      <c r="A108" s="108" t="str">
        <f>K2</f>
        <v>J VAN RENSBURG</v>
      </c>
      <c r="B108" s="83" t="str">
        <f>L2</f>
        <v>S</v>
      </c>
      <c r="C108" s="109"/>
      <c r="D108" s="62">
        <f>SUM(L29)</f>
        <v>0</v>
      </c>
      <c r="E108" s="62">
        <f t="shared" si="2"/>
        <v>0</v>
      </c>
      <c r="F108" s="62">
        <f>SUM(L24)</f>
        <v>8.7</v>
      </c>
      <c r="G108" s="62">
        <f t="shared" si="3"/>
        <v>8.7</v>
      </c>
      <c r="H108" s="62">
        <f t="shared" si="4"/>
        <v>8.7</v>
      </c>
      <c r="I108" s="110">
        <f>COUNTA(K25:K28)</f>
        <v>0</v>
      </c>
      <c r="J108" s="110">
        <f>COUNTA(K4:K23)</f>
        <v>2</v>
      </c>
      <c r="K108" s="47"/>
    </row>
    <row r="109" spans="1:11" ht="13.5" thickBot="1">
      <c r="A109" s="108" t="str">
        <f>M2</f>
        <v>M</v>
      </c>
      <c r="B109" s="62" t="str">
        <f>N2</f>
        <v>N</v>
      </c>
      <c r="C109" s="109"/>
      <c r="D109" s="62"/>
      <c r="E109" s="62">
        <f t="shared" si="2"/>
        <v>0</v>
      </c>
      <c r="F109" s="62"/>
      <c r="G109" s="62">
        <f t="shared" si="3"/>
        <v>0</v>
      </c>
      <c r="H109" s="62">
        <f t="shared" si="4"/>
        <v>0</v>
      </c>
      <c r="I109" s="110">
        <f>COUNTA(M25:M28)</f>
        <v>0</v>
      </c>
      <c r="J109" s="110">
        <f>COUNTA(M4:M23)</f>
        <v>0</v>
      </c>
      <c r="K109" s="47"/>
    </row>
    <row r="110" spans="1:11" ht="14.25" thickBot="1" thickTop="1">
      <c r="A110" s="111" t="s">
        <v>19</v>
      </c>
      <c r="B110" s="112"/>
      <c r="C110" s="113"/>
      <c r="D110" s="114">
        <f aca="true" t="shared" si="5" ref="D110:J110">SUM(D103:D109)</f>
        <v>3</v>
      </c>
      <c r="E110" s="114">
        <f t="shared" si="5"/>
        <v>6</v>
      </c>
      <c r="F110" s="114">
        <f t="shared" si="5"/>
        <v>16.2</v>
      </c>
      <c r="G110" s="114">
        <f t="shared" si="5"/>
        <v>19.2</v>
      </c>
      <c r="H110" s="114">
        <f t="shared" si="5"/>
        <v>22.2</v>
      </c>
      <c r="I110" s="110">
        <f t="shared" si="5"/>
        <v>1</v>
      </c>
      <c r="J110" s="110">
        <f t="shared" si="5"/>
        <v>4</v>
      </c>
      <c r="K110" s="47"/>
    </row>
    <row r="111" spans="1:11" ht="13.5" thickTop="1">
      <c r="A111" s="77"/>
      <c r="B111" s="77"/>
      <c r="C111" s="77"/>
      <c r="D111" s="115"/>
      <c r="E111" s="115"/>
      <c r="F111" s="115"/>
      <c r="G111" s="115"/>
      <c r="H111" s="115"/>
      <c r="I111" s="60"/>
      <c r="J111" s="60"/>
      <c r="K111" s="47"/>
    </row>
    <row r="112" spans="1:11" ht="12.75">
      <c r="A112" s="103" t="s">
        <v>1</v>
      </c>
      <c r="B112" s="103"/>
      <c r="C112" s="104"/>
      <c r="D112" s="46" t="s">
        <v>20</v>
      </c>
      <c r="E112" s="48"/>
      <c r="F112" s="48"/>
      <c r="G112" s="48"/>
      <c r="H112" s="48"/>
      <c r="I112" s="105"/>
      <c r="J112" s="105"/>
      <c r="K112" s="47"/>
    </row>
    <row r="113" spans="1:11" ht="12.75">
      <c r="A113" s="106" t="s">
        <v>7</v>
      </c>
      <c r="B113" s="106"/>
      <c r="C113" s="106" t="s">
        <v>7</v>
      </c>
      <c r="D113" s="106" t="s">
        <v>8</v>
      </c>
      <c r="E113" s="106" t="s">
        <v>9</v>
      </c>
      <c r="F113" s="106" t="s">
        <v>8</v>
      </c>
      <c r="G113" s="106" t="s">
        <v>8</v>
      </c>
      <c r="H113" s="106" t="s">
        <v>9</v>
      </c>
      <c r="I113" s="107" t="s">
        <v>10</v>
      </c>
      <c r="J113" s="107" t="s">
        <v>10</v>
      </c>
      <c r="K113" s="47"/>
    </row>
    <row r="114" spans="1:11" ht="12.75">
      <c r="A114" s="106" t="s">
        <v>13</v>
      </c>
      <c r="B114" s="106" t="s">
        <v>14</v>
      </c>
      <c r="C114" s="106" t="s">
        <v>15</v>
      </c>
      <c r="D114" s="106" t="s">
        <v>16</v>
      </c>
      <c r="E114" s="106" t="s">
        <v>16</v>
      </c>
      <c r="F114" s="106" t="s">
        <v>17</v>
      </c>
      <c r="G114" s="106" t="s">
        <v>18</v>
      </c>
      <c r="H114" s="106" t="s">
        <v>18</v>
      </c>
      <c r="I114" s="107" t="s">
        <v>16</v>
      </c>
      <c r="J114" s="107" t="s">
        <v>17</v>
      </c>
      <c r="K114" s="47"/>
    </row>
    <row r="115" spans="1:11" ht="12.75">
      <c r="A115" s="108" t="str">
        <f>A2</f>
        <v>DE JONGH</v>
      </c>
      <c r="B115" s="83" t="str">
        <f>B2</f>
        <v>W</v>
      </c>
      <c r="C115" s="109"/>
      <c r="D115" s="62">
        <f>SUM(B59)</f>
        <v>0</v>
      </c>
      <c r="E115" s="62">
        <f>SUM(D115*2)</f>
        <v>0</v>
      </c>
      <c r="F115" s="62">
        <f>SUM(B54)</f>
        <v>0</v>
      </c>
      <c r="G115" s="62">
        <f aca="true" t="shared" si="6" ref="G115:G121">SUM(F115+D115)</f>
        <v>0</v>
      </c>
      <c r="H115" s="62">
        <f aca="true" t="shared" si="7" ref="H115:H121">SUM(E115+F115)</f>
        <v>0</v>
      </c>
      <c r="I115" s="110">
        <f>COUNTA(A55:A59)</f>
        <v>0</v>
      </c>
      <c r="J115" s="110">
        <f>COUNTA(A34:A53)</f>
        <v>0</v>
      </c>
      <c r="K115" s="47"/>
    </row>
    <row r="116" spans="1:11" ht="12.75">
      <c r="A116" s="108" t="str">
        <f>C2</f>
        <v>DE WET</v>
      </c>
      <c r="B116" s="83" t="str">
        <f>D2</f>
        <v>W</v>
      </c>
      <c r="C116" s="109"/>
      <c r="D116" s="62">
        <f>SUM(D59)</f>
        <v>0</v>
      </c>
      <c r="E116" s="62">
        <f aca="true" t="shared" si="8" ref="E116:E121">SUM(D116*2)</f>
        <v>0</v>
      </c>
      <c r="F116" s="62">
        <f>SUM(D54)</f>
        <v>0</v>
      </c>
      <c r="G116" s="62">
        <f t="shared" si="6"/>
        <v>0</v>
      </c>
      <c r="H116" s="62">
        <f t="shared" si="7"/>
        <v>0</v>
      </c>
      <c r="I116" s="110">
        <f>COUNTA(C55:C59)</f>
        <v>0</v>
      </c>
      <c r="J116" s="110">
        <f>COUNTA(C34:C53)</f>
        <v>0</v>
      </c>
      <c r="K116" s="47"/>
    </row>
    <row r="117" spans="1:11" ht="12.75">
      <c r="A117" s="108" t="str">
        <f>E2</f>
        <v>CARSTENS</v>
      </c>
      <c r="B117" s="83" t="str">
        <f>F2</f>
        <v>J</v>
      </c>
      <c r="C117" s="109"/>
      <c r="D117" s="62">
        <f>SUM(F59)</f>
        <v>0</v>
      </c>
      <c r="E117" s="62">
        <f t="shared" si="8"/>
        <v>0</v>
      </c>
      <c r="F117" s="62">
        <f>SUM(F54)</f>
        <v>0</v>
      </c>
      <c r="G117" s="62">
        <f t="shared" si="6"/>
        <v>0</v>
      </c>
      <c r="H117" s="62">
        <f t="shared" si="7"/>
        <v>0</v>
      </c>
      <c r="I117" s="110">
        <f>COUNTA(E55:E59)</f>
        <v>0</v>
      </c>
      <c r="J117" s="110">
        <f>COUNTA(E34:E53)</f>
        <v>0</v>
      </c>
      <c r="K117" s="47"/>
    </row>
    <row r="118" spans="1:11" ht="12.75">
      <c r="A118" s="108" t="str">
        <f>G2</f>
        <v>SMIT</v>
      </c>
      <c r="B118" s="83" t="str">
        <f>H2</f>
        <v>A</v>
      </c>
      <c r="C118" s="109"/>
      <c r="D118" s="62">
        <f>SUM(H59)</f>
        <v>0</v>
      </c>
      <c r="E118" s="62">
        <f t="shared" si="8"/>
        <v>0</v>
      </c>
      <c r="F118" s="62">
        <f>SUM(H54)</f>
        <v>2.9</v>
      </c>
      <c r="G118" s="62">
        <f t="shared" si="6"/>
        <v>2.9</v>
      </c>
      <c r="H118" s="62">
        <f t="shared" si="7"/>
        <v>2.9</v>
      </c>
      <c r="I118" s="110">
        <f>COUNTA(G55:G59)</f>
        <v>0</v>
      </c>
      <c r="J118" s="110">
        <f>COUNTA(G34:G53)</f>
        <v>1</v>
      </c>
      <c r="K118" s="47"/>
    </row>
    <row r="119" spans="1:11" ht="12.75">
      <c r="A119" s="108" t="str">
        <f>I2</f>
        <v>SWANEPOEL</v>
      </c>
      <c r="B119" s="83" t="str">
        <f>J2</f>
        <v>E</v>
      </c>
      <c r="C119" s="109"/>
      <c r="D119" s="62">
        <f>SUM(J59)</f>
        <v>0</v>
      </c>
      <c r="E119" s="62">
        <f t="shared" si="8"/>
        <v>0</v>
      </c>
      <c r="F119" s="62">
        <f>SUM(J54)</f>
        <v>0</v>
      </c>
      <c r="G119" s="62">
        <f t="shared" si="6"/>
        <v>0</v>
      </c>
      <c r="H119" s="62">
        <f t="shared" si="7"/>
        <v>0</v>
      </c>
      <c r="I119" s="110">
        <f>COUNTA(I55:I59)</f>
        <v>0</v>
      </c>
      <c r="J119" s="110">
        <f>COUNTA(I34:I53)</f>
        <v>0</v>
      </c>
      <c r="K119" s="47"/>
    </row>
    <row r="120" spans="1:11" ht="12.75">
      <c r="A120" s="108" t="str">
        <f>K2</f>
        <v>J VAN RENSBURG</v>
      </c>
      <c r="B120" s="83" t="str">
        <f>L2</f>
        <v>S</v>
      </c>
      <c r="C120" s="109"/>
      <c r="D120" s="62">
        <f>SUM(L59)</f>
        <v>0</v>
      </c>
      <c r="E120" s="62">
        <f t="shared" si="8"/>
        <v>0</v>
      </c>
      <c r="F120" s="62">
        <f>SUM(L54)</f>
        <v>0</v>
      </c>
      <c r="G120" s="62">
        <f t="shared" si="6"/>
        <v>0</v>
      </c>
      <c r="H120" s="62">
        <f t="shared" si="7"/>
        <v>0</v>
      </c>
      <c r="I120" s="110">
        <f>COUNTA(K55:K59)</f>
        <v>0</v>
      </c>
      <c r="J120" s="110">
        <f>COUNTA(K34:K53)</f>
        <v>0</v>
      </c>
      <c r="K120" s="47"/>
    </row>
    <row r="121" spans="1:11" ht="13.5" thickBot="1">
      <c r="A121" s="108" t="str">
        <f>M2</f>
        <v>M</v>
      </c>
      <c r="B121" s="62" t="str">
        <f>N2</f>
        <v>N</v>
      </c>
      <c r="C121" s="109"/>
      <c r="D121" s="62">
        <f>SUM(N59)</f>
        <v>0</v>
      </c>
      <c r="E121" s="62">
        <f t="shared" si="8"/>
        <v>0</v>
      </c>
      <c r="F121" s="62">
        <f>SUM(N54)</f>
        <v>0</v>
      </c>
      <c r="G121" s="62">
        <f t="shared" si="6"/>
        <v>0</v>
      </c>
      <c r="H121" s="62">
        <f t="shared" si="7"/>
        <v>0</v>
      </c>
      <c r="I121" s="110">
        <f>COUNTA(M55:M59)</f>
        <v>0</v>
      </c>
      <c r="J121" s="110">
        <f>COUNTA(M34:M53)</f>
        <v>0</v>
      </c>
      <c r="K121" s="47"/>
    </row>
    <row r="122" spans="1:11" ht="14.25" thickBot="1" thickTop="1">
      <c r="A122" s="111" t="s">
        <v>19</v>
      </c>
      <c r="B122" s="112"/>
      <c r="C122" s="113"/>
      <c r="D122" s="114">
        <f aca="true" t="shared" si="9" ref="D122:J122">SUM(D115:D121)</f>
        <v>0</v>
      </c>
      <c r="E122" s="114">
        <f t="shared" si="9"/>
        <v>0</v>
      </c>
      <c r="F122" s="114">
        <f t="shared" si="9"/>
        <v>2.9</v>
      </c>
      <c r="G122" s="114">
        <f t="shared" si="9"/>
        <v>2.9</v>
      </c>
      <c r="H122" s="114">
        <f t="shared" si="9"/>
        <v>2.9</v>
      </c>
      <c r="I122" s="110">
        <f t="shared" si="9"/>
        <v>0</v>
      </c>
      <c r="J122" s="110">
        <f t="shared" si="9"/>
        <v>1</v>
      </c>
      <c r="K122" s="47"/>
    </row>
    <row r="123" spans="1:11" ht="13.5" thickTop="1">
      <c r="A123" s="77"/>
      <c r="B123" s="77"/>
      <c r="C123" s="77"/>
      <c r="D123" s="116"/>
      <c r="E123" s="116"/>
      <c r="F123" s="116"/>
      <c r="G123" s="116"/>
      <c r="H123" s="116"/>
      <c r="I123" s="60"/>
      <c r="J123" s="60"/>
      <c r="K123" s="47"/>
    </row>
    <row r="124" spans="1:11" ht="12.75">
      <c r="A124" s="103" t="s">
        <v>1</v>
      </c>
      <c r="B124" s="103"/>
      <c r="C124" s="104"/>
      <c r="D124" s="46" t="s">
        <v>135</v>
      </c>
      <c r="E124" s="48"/>
      <c r="F124" s="48"/>
      <c r="G124" s="48"/>
      <c r="H124" s="48"/>
      <c r="I124" s="105"/>
      <c r="J124" s="105"/>
      <c r="K124" s="47"/>
    </row>
    <row r="125" spans="1:11" ht="12.75">
      <c r="A125" s="106" t="s">
        <v>7</v>
      </c>
      <c r="B125" s="106"/>
      <c r="C125" s="106" t="s">
        <v>7</v>
      </c>
      <c r="D125" s="106" t="s">
        <v>8</v>
      </c>
      <c r="E125" s="106" t="s">
        <v>9</v>
      </c>
      <c r="F125" s="106" t="s">
        <v>8</v>
      </c>
      <c r="G125" s="106" t="s">
        <v>8</v>
      </c>
      <c r="H125" s="106" t="s">
        <v>9</v>
      </c>
      <c r="I125" s="107" t="s">
        <v>10</v>
      </c>
      <c r="J125" s="107" t="s">
        <v>10</v>
      </c>
      <c r="K125" s="47"/>
    </row>
    <row r="126" spans="1:11" ht="12.75">
      <c r="A126" s="106" t="s">
        <v>13</v>
      </c>
      <c r="B126" s="106" t="s">
        <v>14</v>
      </c>
      <c r="C126" s="106" t="s">
        <v>15</v>
      </c>
      <c r="D126" s="106" t="s">
        <v>16</v>
      </c>
      <c r="E126" s="106" t="s">
        <v>16</v>
      </c>
      <c r="F126" s="106" t="s">
        <v>17</v>
      </c>
      <c r="G126" s="106" t="s">
        <v>18</v>
      </c>
      <c r="H126" s="106" t="s">
        <v>18</v>
      </c>
      <c r="I126" s="107" t="s">
        <v>16</v>
      </c>
      <c r="J126" s="107" t="s">
        <v>17</v>
      </c>
      <c r="K126" s="47"/>
    </row>
    <row r="127" spans="1:11" ht="12.75">
      <c r="A127" s="108" t="str">
        <f>A2</f>
        <v>DE JONGH</v>
      </c>
      <c r="B127" s="83" t="str">
        <f>B2</f>
        <v>W</v>
      </c>
      <c r="C127" s="109"/>
      <c r="D127" s="62">
        <f>SUM(B92)</f>
        <v>0</v>
      </c>
      <c r="E127" s="62">
        <f>SUM(D127*2)</f>
        <v>0</v>
      </c>
      <c r="F127" s="62">
        <f>SUM(B83)</f>
        <v>6.7</v>
      </c>
      <c r="G127" s="62">
        <f>SUM(F127+D127)</f>
        <v>6.7</v>
      </c>
      <c r="H127" s="62">
        <f>SUM(E127+F127)</f>
        <v>6.7</v>
      </c>
      <c r="I127" s="110">
        <f>COUNTA(A84:A91)</f>
        <v>0</v>
      </c>
      <c r="J127" s="110">
        <f>COUNTA(A65:A82)</f>
        <v>2</v>
      </c>
      <c r="K127" s="47"/>
    </row>
    <row r="128" spans="1:11" ht="12.75">
      <c r="A128" s="108" t="str">
        <f>C2</f>
        <v>DE WET</v>
      </c>
      <c r="B128" s="83" t="str">
        <f>D2</f>
        <v>W</v>
      </c>
      <c r="C128" s="109"/>
      <c r="D128" s="62">
        <f>SUM(D92)</f>
        <v>0</v>
      </c>
      <c r="E128" s="62">
        <f aca="true" t="shared" si="10" ref="E128:E133">SUM(D128*2)</f>
        <v>0</v>
      </c>
      <c r="F128" s="62">
        <f>SUM(D83)</f>
        <v>20.8</v>
      </c>
      <c r="G128" s="62">
        <f aca="true" t="shared" si="11" ref="G128:G133">SUM(F128+D128)</f>
        <v>20.8</v>
      </c>
      <c r="H128" s="62">
        <f aca="true" t="shared" si="12" ref="H128:H133">SUM(E128+F128)</f>
        <v>20.8</v>
      </c>
      <c r="I128" s="110">
        <f>COUNTA(C84:C91)</f>
        <v>0</v>
      </c>
      <c r="J128" s="110">
        <f>COUNTA(C65:C82)</f>
        <v>2</v>
      </c>
      <c r="K128" s="47"/>
    </row>
    <row r="129" spans="1:11" ht="12.75">
      <c r="A129" s="108" t="str">
        <f>E2</f>
        <v>CARSTENS</v>
      </c>
      <c r="B129" s="83" t="str">
        <f>F2</f>
        <v>J</v>
      </c>
      <c r="C129" s="109"/>
      <c r="D129" s="62">
        <f>SUM(F92)</f>
        <v>0</v>
      </c>
      <c r="E129" s="62">
        <f t="shared" si="10"/>
        <v>0</v>
      </c>
      <c r="F129" s="62">
        <f>SUM(F83)</f>
        <v>58.3</v>
      </c>
      <c r="G129" s="62">
        <f t="shared" si="11"/>
        <v>58.3</v>
      </c>
      <c r="H129" s="62">
        <f t="shared" si="12"/>
        <v>58.3</v>
      </c>
      <c r="I129" s="110">
        <f>COUNTA(E84:E91)</f>
        <v>0</v>
      </c>
      <c r="J129" s="110">
        <f>COUNTA(E65:E82)</f>
        <v>3</v>
      </c>
      <c r="K129" s="47"/>
    </row>
    <row r="130" spans="1:11" ht="12.75">
      <c r="A130" s="108" t="str">
        <f>G2</f>
        <v>SMIT</v>
      </c>
      <c r="B130" s="83" t="str">
        <f>H2</f>
        <v>A</v>
      </c>
      <c r="C130" s="109"/>
      <c r="D130" s="62">
        <f>SUM(H92)</f>
        <v>0</v>
      </c>
      <c r="E130" s="62">
        <f t="shared" si="10"/>
        <v>0</v>
      </c>
      <c r="F130" s="62">
        <f>SUM(H83)</f>
        <v>17.8</v>
      </c>
      <c r="G130" s="62">
        <f t="shared" si="11"/>
        <v>17.8</v>
      </c>
      <c r="H130" s="62">
        <f t="shared" si="12"/>
        <v>17.8</v>
      </c>
      <c r="I130" s="110">
        <f>COUNTA(G84:G91)</f>
        <v>0</v>
      </c>
      <c r="J130" s="110">
        <f>COUNTA(G65:G82)</f>
        <v>1</v>
      </c>
      <c r="K130" s="47"/>
    </row>
    <row r="131" spans="1:11" ht="12.75">
      <c r="A131" s="108" t="str">
        <f>I2</f>
        <v>SWANEPOEL</v>
      </c>
      <c r="B131" s="83" t="str">
        <f>J2</f>
        <v>E</v>
      </c>
      <c r="C131" s="109"/>
      <c r="D131" s="62">
        <f>SUM(J92)</f>
        <v>0</v>
      </c>
      <c r="E131" s="62">
        <f t="shared" si="10"/>
        <v>0</v>
      </c>
      <c r="F131" s="62">
        <f>SUM(J83)</f>
        <v>0</v>
      </c>
      <c r="G131" s="62">
        <f t="shared" si="11"/>
        <v>0</v>
      </c>
      <c r="H131" s="62">
        <f t="shared" si="12"/>
        <v>0</v>
      </c>
      <c r="I131" s="110">
        <f>COUNTA(I84:I91)</f>
        <v>0</v>
      </c>
      <c r="J131" s="110">
        <f>COUNTA(I65:I82)</f>
        <v>0</v>
      </c>
      <c r="K131" s="47"/>
    </row>
    <row r="132" spans="1:11" ht="12.75">
      <c r="A132" s="108" t="str">
        <f>K2</f>
        <v>J VAN RENSBURG</v>
      </c>
      <c r="B132" s="83" t="str">
        <f>L2</f>
        <v>S</v>
      </c>
      <c r="C132" s="109"/>
      <c r="D132" s="62">
        <f>SUM(L92)</f>
        <v>0</v>
      </c>
      <c r="E132" s="62">
        <f t="shared" si="10"/>
        <v>0</v>
      </c>
      <c r="F132" s="62">
        <f>SUM(L83)</f>
        <v>26</v>
      </c>
      <c r="G132" s="62">
        <f t="shared" si="11"/>
        <v>26</v>
      </c>
      <c r="H132" s="62">
        <f t="shared" si="12"/>
        <v>26</v>
      </c>
      <c r="I132" s="110">
        <f>COUNTA(K84:K91)</f>
        <v>0</v>
      </c>
      <c r="J132" s="110">
        <f>COUNTA(K65:K82)</f>
        <v>2</v>
      </c>
      <c r="K132" s="47"/>
    </row>
    <row r="133" spans="1:11" ht="13.5" thickBot="1">
      <c r="A133" s="108" t="str">
        <f>M2</f>
        <v>M</v>
      </c>
      <c r="B133" s="62" t="str">
        <f>N2</f>
        <v>N</v>
      </c>
      <c r="C133" s="109"/>
      <c r="D133" s="62"/>
      <c r="E133" s="62">
        <f t="shared" si="10"/>
        <v>0</v>
      </c>
      <c r="F133" s="62"/>
      <c r="G133" s="62">
        <f t="shared" si="11"/>
        <v>0</v>
      </c>
      <c r="H133" s="62">
        <f t="shared" si="12"/>
        <v>0</v>
      </c>
      <c r="I133" s="110">
        <f>COUNTA(M84:M91)</f>
        <v>0</v>
      </c>
      <c r="J133" s="110">
        <f>COUNTA(M65:M82)</f>
        <v>0</v>
      </c>
      <c r="K133" s="47"/>
    </row>
    <row r="134" spans="1:11" ht="14.25" thickBot="1" thickTop="1">
      <c r="A134" s="111" t="s">
        <v>19</v>
      </c>
      <c r="B134" s="112"/>
      <c r="C134" s="113"/>
      <c r="D134" s="114">
        <f>SUM(D127:D133)</f>
        <v>0</v>
      </c>
      <c r="E134" s="114">
        <f aca="true" t="shared" si="13" ref="E134:J134">SUM(E127:E133)</f>
        <v>0</v>
      </c>
      <c r="F134" s="114">
        <f t="shared" si="13"/>
        <v>129.6</v>
      </c>
      <c r="G134" s="114">
        <f t="shared" si="13"/>
        <v>129.6</v>
      </c>
      <c r="H134" s="114">
        <f t="shared" si="13"/>
        <v>129.6</v>
      </c>
      <c r="I134" s="110">
        <f t="shared" si="13"/>
        <v>0</v>
      </c>
      <c r="J134" s="110">
        <f t="shared" si="13"/>
        <v>10</v>
      </c>
      <c r="K134" s="47"/>
    </row>
    <row r="135" spans="1:11" ht="13.5" thickTop="1">
      <c r="A135" s="77"/>
      <c r="B135" s="77"/>
      <c r="C135" s="77"/>
      <c r="D135" s="116"/>
      <c r="E135" s="116"/>
      <c r="F135" s="116"/>
      <c r="G135" s="116"/>
      <c r="H135" s="116"/>
      <c r="I135" s="60"/>
      <c r="J135" s="60"/>
      <c r="K135" s="47"/>
    </row>
    <row r="136" spans="1:11" ht="12.75">
      <c r="A136" s="47"/>
      <c r="B136" s="47"/>
      <c r="C136" s="47"/>
      <c r="D136" s="117"/>
      <c r="E136" s="117"/>
      <c r="F136" s="117"/>
      <c r="G136" s="117"/>
      <c r="H136" s="117"/>
      <c r="I136" s="105"/>
      <c r="J136" s="105"/>
      <c r="K136" s="47"/>
    </row>
    <row r="137" spans="1:11" ht="12.75">
      <c r="A137" s="47"/>
      <c r="B137" s="47"/>
      <c r="C137" s="47"/>
      <c r="D137" s="117"/>
      <c r="E137" s="117"/>
      <c r="F137" s="117"/>
      <c r="G137" s="117"/>
      <c r="H137" s="117"/>
      <c r="I137" s="105"/>
      <c r="J137" s="105"/>
      <c r="K137" s="47"/>
    </row>
    <row r="138" spans="1:11" ht="12.75">
      <c r="A138" s="47"/>
      <c r="B138" s="47"/>
      <c r="C138" s="47"/>
      <c r="D138" s="117"/>
      <c r="E138" s="117"/>
      <c r="F138" s="117"/>
      <c r="G138" s="117"/>
      <c r="H138" s="117"/>
      <c r="I138" s="105"/>
      <c r="J138" s="105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103" t="s">
        <v>21</v>
      </c>
      <c r="B140" s="103"/>
      <c r="C140" s="104"/>
      <c r="D140" s="117"/>
      <c r="E140" s="117"/>
      <c r="F140" s="117"/>
      <c r="G140" s="117"/>
      <c r="H140" s="117"/>
      <c r="I140" s="105"/>
      <c r="J140" s="105"/>
      <c r="K140" s="47"/>
    </row>
    <row r="141" spans="1:11" ht="12.75">
      <c r="A141" s="47"/>
      <c r="B141" s="47"/>
      <c r="C141" s="47"/>
      <c r="D141" s="117"/>
      <c r="E141" s="117"/>
      <c r="F141" s="117"/>
      <c r="G141" s="117"/>
      <c r="H141" s="117"/>
      <c r="I141" s="105"/>
      <c r="J141" s="105"/>
      <c r="K141" s="47"/>
    </row>
    <row r="142" spans="1:11" ht="12.75">
      <c r="A142" s="106" t="s">
        <v>7</v>
      </c>
      <c r="B142" s="106"/>
      <c r="C142" s="106" t="s">
        <v>7</v>
      </c>
      <c r="D142" s="118" t="s">
        <v>8</v>
      </c>
      <c r="E142" s="118" t="s">
        <v>9</v>
      </c>
      <c r="F142" s="118" t="s">
        <v>8</v>
      </c>
      <c r="G142" s="118" t="s">
        <v>8</v>
      </c>
      <c r="H142" s="118" t="s">
        <v>9</v>
      </c>
      <c r="I142" s="107" t="s">
        <v>10</v>
      </c>
      <c r="J142" s="107" t="s">
        <v>10</v>
      </c>
      <c r="K142" s="106" t="s">
        <v>22</v>
      </c>
    </row>
    <row r="143" spans="1:11" ht="12.75">
      <c r="A143" s="106" t="s">
        <v>13</v>
      </c>
      <c r="B143" s="106" t="s">
        <v>14</v>
      </c>
      <c r="C143" s="106" t="s">
        <v>15</v>
      </c>
      <c r="D143" s="118" t="s">
        <v>16</v>
      </c>
      <c r="E143" s="118" t="s">
        <v>16</v>
      </c>
      <c r="F143" s="118" t="s">
        <v>17</v>
      </c>
      <c r="G143" s="118" t="s">
        <v>18</v>
      </c>
      <c r="H143" s="118" t="s">
        <v>18</v>
      </c>
      <c r="I143" s="107" t="s">
        <v>16</v>
      </c>
      <c r="J143" s="107" t="s">
        <v>17</v>
      </c>
      <c r="K143" s="106" t="s">
        <v>23</v>
      </c>
    </row>
    <row r="144" spans="1:11" ht="12.75">
      <c r="A144" s="108" t="str">
        <f>A2</f>
        <v>DE JONGH</v>
      </c>
      <c r="B144" s="83" t="str">
        <f>B2</f>
        <v>W</v>
      </c>
      <c r="C144" s="109"/>
      <c r="D144" s="62">
        <f aca="true" t="shared" si="14" ref="D144:E150">SUM(D127+D115+D103)</f>
        <v>3</v>
      </c>
      <c r="E144" s="62">
        <f t="shared" si="14"/>
        <v>6</v>
      </c>
      <c r="F144" s="62">
        <f aca="true" t="shared" si="15" ref="F144:F150">SUM(F103+F115+F127)</f>
        <v>6.7</v>
      </c>
      <c r="G144" s="62">
        <f aca="true" t="shared" si="16" ref="G144:H150">SUM(G127+G115+G103)</f>
        <v>9.7</v>
      </c>
      <c r="H144" s="63">
        <f t="shared" si="16"/>
        <v>12.7</v>
      </c>
      <c r="I144" s="110">
        <f aca="true" t="shared" si="17" ref="I144:J150">SUM(I103+I115+I127)</f>
        <v>1</v>
      </c>
      <c r="J144" s="110">
        <f t="shared" si="17"/>
        <v>2</v>
      </c>
      <c r="K144" s="110">
        <f>SUM(I144:J144)</f>
        <v>3</v>
      </c>
    </row>
    <row r="145" spans="1:11" ht="12.75">
      <c r="A145" s="108" t="str">
        <f>C2</f>
        <v>DE WET</v>
      </c>
      <c r="B145" s="83" t="str">
        <f>D2</f>
        <v>W</v>
      </c>
      <c r="C145" s="109"/>
      <c r="D145" s="62">
        <f t="shared" si="14"/>
        <v>0</v>
      </c>
      <c r="E145" s="62">
        <f t="shared" si="14"/>
        <v>0</v>
      </c>
      <c r="F145" s="62">
        <f t="shared" si="15"/>
        <v>22.8</v>
      </c>
      <c r="G145" s="62">
        <f t="shared" si="16"/>
        <v>22.8</v>
      </c>
      <c r="H145" s="63">
        <f t="shared" si="16"/>
        <v>22.8</v>
      </c>
      <c r="I145" s="110">
        <f t="shared" si="17"/>
        <v>0</v>
      </c>
      <c r="J145" s="110">
        <f t="shared" si="17"/>
        <v>3</v>
      </c>
      <c r="K145" s="110">
        <f aca="true" t="shared" si="18" ref="K145:K150">SUM(I145:J145)</f>
        <v>3</v>
      </c>
    </row>
    <row r="146" spans="1:11" ht="12.75">
      <c r="A146" s="108" t="str">
        <f>E2</f>
        <v>CARSTENS</v>
      </c>
      <c r="B146" s="83" t="str">
        <f>F2</f>
        <v>J</v>
      </c>
      <c r="C146" s="109"/>
      <c r="D146" s="62">
        <f t="shared" si="14"/>
        <v>0</v>
      </c>
      <c r="E146" s="62">
        <f t="shared" si="14"/>
        <v>0</v>
      </c>
      <c r="F146" s="62">
        <f t="shared" si="15"/>
        <v>58.3</v>
      </c>
      <c r="G146" s="62">
        <f t="shared" si="16"/>
        <v>58.3</v>
      </c>
      <c r="H146" s="63">
        <f t="shared" si="16"/>
        <v>58.3</v>
      </c>
      <c r="I146" s="110">
        <f t="shared" si="17"/>
        <v>0</v>
      </c>
      <c r="J146" s="110">
        <f t="shared" si="17"/>
        <v>3</v>
      </c>
      <c r="K146" s="110">
        <f t="shared" si="18"/>
        <v>3</v>
      </c>
    </row>
    <row r="147" spans="1:11" ht="12.75">
      <c r="A147" s="108" t="str">
        <f>G2</f>
        <v>SMIT</v>
      </c>
      <c r="B147" s="83" t="str">
        <f>H2</f>
        <v>A</v>
      </c>
      <c r="C147" s="109"/>
      <c r="D147" s="62">
        <f t="shared" si="14"/>
        <v>0</v>
      </c>
      <c r="E147" s="62">
        <f t="shared" si="14"/>
        <v>0</v>
      </c>
      <c r="F147" s="62">
        <f t="shared" si="15"/>
        <v>20.7</v>
      </c>
      <c r="G147" s="62">
        <f t="shared" si="16"/>
        <v>20.7</v>
      </c>
      <c r="H147" s="63">
        <f t="shared" si="16"/>
        <v>20.7</v>
      </c>
      <c r="I147" s="110">
        <f t="shared" si="17"/>
        <v>0</v>
      </c>
      <c r="J147" s="110">
        <f t="shared" si="17"/>
        <v>2</v>
      </c>
      <c r="K147" s="110">
        <f t="shared" si="18"/>
        <v>2</v>
      </c>
    </row>
    <row r="148" spans="1:11" ht="12.75">
      <c r="A148" s="108" t="str">
        <f>I2</f>
        <v>SWANEPOEL</v>
      </c>
      <c r="B148" s="83" t="str">
        <f>J2</f>
        <v>E</v>
      </c>
      <c r="C148" s="109"/>
      <c r="D148" s="62">
        <f t="shared" si="14"/>
        <v>0</v>
      </c>
      <c r="E148" s="62">
        <f t="shared" si="14"/>
        <v>0</v>
      </c>
      <c r="F148" s="62">
        <f t="shared" si="15"/>
        <v>5.5</v>
      </c>
      <c r="G148" s="62">
        <f t="shared" si="16"/>
        <v>5.5</v>
      </c>
      <c r="H148" s="63">
        <f t="shared" si="16"/>
        <v>5.5</v>
      </c>
      <c r="I148" s="110">
        <f t="shared" si="17"/>
        <v>0</v>
      </c>
      <c r="J148" s="110">
        <f t="shared" si="17"/>
        <v>1</v>
      </c>
      <c r="K148" s="110">
        <f t="shared" si="18"/>
        <v>1</v>
      </c>
    </row>
    <row r="149" spans="1:11" ht="12.75">
      <c r="A149" s="108" t="str">
        <f>K2</f>
        <v>J VAN RENSBURG</v>
      </c>
      <c r="B149" s="83" t="str">
        <f>L2</f>
        <v>S</v>
      </c>
      <c r="C149" s="109"/>
      <c r="D149" s="62">
        <f t="shared" si="14"/>
        <v>0</v>
      </c>
      <c r="E149" s="62">
        <f t="shared" si="14"/>
        <v>0</v>
      </c>
      <c r="F149" s="62">
        <f t="shared" si="15"/>
        <v>34.7</v>
      </c>
      <c r="G149" s="62">
        <f t="shared" si="16"/>
        <v>34.7</v>
      </c>
      <c r="H149" s="63">
        <f t="shared" si="16"/>
        <v>34.7</v>
      </c>
      <c r="I149" s="110">
        <f t="shared" si="17"/>
        <v>0</v>
      </c>
      <c r="J149" s="110">
        <f t="shared" si="17"/>
        <v>4</v>
      </c>
      <c r="K149" s="110">
        <f t="shared" si="18"/>
        <v>4</v>
      </c>
    </row>
    <row r="150" spans="1:11" ht="13.5" thickBot="1">
      <c r="A150" s="108" t="str">
        <f>M2</f>
        <v>M</v>
      </c>
      <c r="B150" s="62" t="str">
        <f>N2</f>
        <v>N</v>
      </c>
      <c r="C150" s="109"/>
      <c r="D150" s="62">
        <f t="shared" si="14"/>
        <v>0</v>
      </c>
      <c r="E150" s="62">
        <f t="shared" si="14"/>
        <v>0</v>
      </c>
      <c r="F150" s="62">
        <f t="shared" si="15"/>
        <v>0</v>
      </c>
      <c r="G150" s="62">
        <f t="shared" si="16"/>
        <v>0</v>
      </c>
      <c r="H150" s="63">
        <f t="shared" si="16"/>
        <v>0</v>
      </c>
      <c r="I150" s="110">
        <f t="shared" si="17"/>
        <v>0</v>
      </c>
      <c r="J150" s="110">
        <f t="shared" si="17"/>
        <v>0</v>
      </c>
      <c r="K150" s="110">
        <f t="shared" si="18"/>
        <v>0</v>
      </c>
    </row>
    <row r="151" spans="1:11" ht="14.25" thickBot="1" thickTop="1">
      <c r="A151" s="111" t="s">
        <v>24</v>
      </c>
      <c r="B151" s="112"/>
      <c r="C151" s="119" t="s">
        <v>1</v>
      </c>
      <c r="D151" s="114">
        <f aca="true" t="shared" si="19" ref="D151:K151">SUM(D144:D150)</f>
        <v>3</v>
      </c>
      <c r="E151" s="114">
        <f t="shared" si="19"/>
        <v>6</v>
      </c>
      <c r="F151" s="114">
        <f t="shared" si="19"/>
        <v>148.7</v>
      </c>
      <c r="G151" s="114">
        <f t="shared" si="19"/>
        <v>151.7</v>
      </c>
      <c r="H151" s="114">
        <f t="shared" si="19"/>
        <v>154.7</v>
      </c>
      <c r="I151" s="120">
        <f t="shared" si="19"/>
        <v>1</v>
      </c>
      <c r="J151" s="120">
        <f t="shared" si="19"/>
        <v>15</v>
      </c>
      <c r="K151" s="120">
        <f t="shared" si="19"/>
        <v>16</v>
      </c>
    </row>
    <row r="152" ht="9.75" thickTop="1"/>
  </sheetData>
  <sheetProtection/>
  <mergeCells count="3">
    <mergeCell ref="A1:N1"/>
    <mergeCell ref="A62:N62"/>
    <mergeCell ref="A31:N31"/>
  </mergeCells>
  <printOptions/>
  <pageMargins left="0.75" right="0.75" top="1" bottom="1" header="0.5" footer="0.5"/>
  <pageSetup orientation="landscape" paperSize="9" r:id="rId1"/>
  <headerFooter alignWithMargins="0">
    <oddHeader>&amp;CWP</oddHeader>
  </headerFooter>
  <rowBreaks count="3" manualBreakCount="3">
    <brk id="30" max="255" man="1"/>
    <brk id="61" max="255" man="1"/>
    <brk id="99" max="255" man="1"/>
  </rowBreaks>
  <ignoredErrors>
    <ignoredError sqref="F144:F15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7.00390625" style="47" bestFit="1" customWidth="1"/>
    <col min="2" max="2" width="6.140625" style="47" bestFit="1" customWidth="1"/>
    <col min="3" max="3" width="6.7109375" style="47" bestFit="1" customWidth="1"/>
    <col min="4" max="4" width="7.421875" style="47" bestFit="1" customWidth="1"/>
    <col min="5" max="5" width="6.421875" style="47" bestFit="1" customWidth="1"/>
    <col min="6" max="6" width="6.7109375" style="47" bestFit="1" customWidth="1"/>
    <col min="7" max="8" width="8.28125" style="47" bestFit="1" customWidth="1"/>
    <col min="9" max="9" width="6.00390625" style="47" bestFit="1" customWidth="1"/>
    <col min="10" max="10" width="8.57421875" style="47" customWidth="1"/>
    <col min="11" max="11" width="7.140625" style="47" customWidth="1"/>
    <col min="12" max="16384" width="9.140625" style="47" customWidth="1"/>
  </cols>
  <sheetData>
    <row r="1" spans="1:9" ht="12.75">
      <c r="A1" s="216"/>
      <c r="B1" s="217"/>
      <c r="C1" s="217"/>
      <c r="D1" s="217"/>
      <c r="E1" s="217"/>
      <c r="F1" s="217"/>
      <c r="G1" s="217"/>
      <c r="H1" s="217"/>
      <c r="I1" s="218"/>
    </row>
    <row r="2" spans="1:9" ht="13.5" thickBot="1">
      <c r="A2" s="46"/>
      <c r="B2" s="48"/>
      <c r="C2" s="48"/>
      <c r="D2" s="48"/>
      <c r="E2" s="48"/>
      <c r="F2" s="48"/>
      <c r="G2" s="48"/>
      <c r="H2" s="48"/>
      <c r="I2" s="48"/>
    </row>
    <row r="3" spans="1:11" ht="13.5" thickTop="1">
      <c r="A3" s="219" t="s">
        <v>378</v>
      </c>
      <c r="B3" s="49" t="s">
        <v>8</v>
      </c>
      <c r="C3" s="49" t="s">
        <v>9</v>
      </c>
      <c r="D3" s="49" t="s">
        <v>8</v>
      </c>
      <c r="E3" s="49" t="s">
        <v>8</v>
      </c>
      <c r="F3" s="49" t="s">
        <v>9</v>
      </c>
      <c r="G3" s="50" t="s">
        <v>10</v>
      </c>
      <c r="H3" s="50" t="s">
        <v>10</v>
      </c>
      <c r="I3" s="51" t="s">
        <v>22</v>
      </c>
      <c r="J3" s="52"/>
      <c r="K3" s="52"/>
    </row>
    <row r="4" spans="1:11" ht="13.5" thickBot="1">
      <c r="A4" s="220"/>
      <c r="B4" s="53" t="s">
        <v>16</v>
      </c>
      <c r="C4" s="53" t="s">
        <v>16</v>
      </c>
      <c r="D4" s="53" t="s">
        <v>17</v>
      </c>
      <c r="E4" s="53" t="s">
        <v>18</v>
      </c>
      <c r="F4" s="53" t="s">
        <v>18</v>
      </c>
      <c r="G4" s="54" t="s">
        <v>16</v>
      </c>
      <c r="H4" s="54" t="s">
        <v>17</v>
      </c>
      <c r="I4" s="55" t="s">
        <v>23</v>
      </c>
      <c r="J4" s="52"/>
      <c r="K4" s="52"/>
    </row>
    <row r="5" spans="1:11" ht="13.5" thickTop="1">
      <c r="A5" s="56" t="s">
        <v>78</v>
      </c>
      <c r="B5" s="57">
        <f>+BOR!D153</f>
        <v>1.2</v>
      </c>
      <c r="C5" s="57">
        <f>+BOR!E153</f>
        <v>2.4</v>
      </c>
      <c r="D5" s="57">
        <f>+BOR!F153</f>
        <v>327.9</v>
      </c>
      <c r="E5" s="57">
        <f>+BOR!G153</f>
        <v>329.09999999999997</v>
      </c>
      <c r="F5" s="58">
        <f>+BOR!H153</f>
        <v>330.29999999999995</v>
      </c>
      <c r="G5" s="57">
        <f>+BOR!I153</f>
        <v>1</v>
      </c>
      <c r="H5" s="57">
        <f>+BOR!J153</f>
        <v>21</v>
      </c>
      <c r="I5" s="59">
        <f>+BOR!K153</f>
        <v>22</v>
      </c>
      <c r="J5" s="60"/>
      <c r="K5" s="60"/>
    </row>
    <row r="6" spans="1:11" ht="12.75">
      <c r="A6" s="61" t="s">
        <v>198</v>
      </c>
      <c r="B6" s="62">
        <f>+OFS!D149</f>
        <v>5.6</v>
      </c>
      <c r="C6" s="62">
        <f>+OFS!E149</f>
        <v>11.2</v>
      </c>
      <c r="D6" s="62">
        <f>+OFS!F149</f>
        <v>296.7</v>
      </c>
      <c r="E6" s="62">
        <f>+OFS!G149</f>
        <v>302.3</v>
      </c>
      <c r="F6" s="63">
        <f>+OFS!H149</f>
        <v>307.9</v>
      </c>
      <c r="G6" s="62">
        <f>+OFS!I149</f>
        <v>2</v>
      </c>
      <c r="H6" s="62">
        <f>+OFS!J149</f>
        <v>16</v>
      </c>
      <c r="I6" s="64">
        <f>+OFS!K149</f>
        <v>18</v>
      </c>
      <c r="J6" s="60"/>
      <c r="K6" s="60"/>
    </row>
    <row r="7" spans="1:11" ht="12.75">
      <c r="A7" s="61" t="s">
        <v>67</v>
      </c>
      <c r="B7" s="62">
        <f>+KZN!D154</f>
        <v>6.4</v>
      </c>
      <c r="C7" s="62">
        <f>+KZN!E154</f>
        <v>12.8</v>
      </c>
      <c r="D7" s="62">
        <f>+KZN!F154</f>
        <v>293.4</v>
      </c>
      <c r="E7" s="62">
        <f>+KZN!G154</f>
        <v>299.8</v>
      </c>
      <c r="F7" s="63">
        <f>+KZN!H154</f>
        <v>306.2</v>
      </c>
      <c r="G7" s="62">
        <f>+KZN!I154</f>
        <v>2</v>
      </c>
      <c r="H7" s="62">
        <f>+KZN!J154</f>
        <v>24</v>
      </c>
      <c r="I7" s="64">
        <f>+KZN!K154</f>
        <v>26</v>
      </c>
      <c r="J7" s="60"/>
      <c r="K7" s="60"/>
    </row>
    <row r="8" spans="1:11" ht="12.75">
      <c r="A8" s="61" t="s">
        <v>381</v>
      </c>
      <c r="B8" s="62">
        <f>+'EP'!D154</f>
        <v>3</v>
      </c>
      <c r="C8" s="62">
        <f>+'EP'!E154</f>
        <v>6</v>
      </c>
      <c r="D8" s="62">
        <f>+'EP'!F154</f>
        <v>171.29999999999998</v>
      </c>
      <c r="E8" s="62">
        <f>+'EP'!G154</f>
        <v>174.29999999999998</v>
      </c>
      <c r="F8" s="63">
        <f>+'EP'!H154</f>
        <v>177.29999999999998</v>
      </c>
      <c r="G8" s="62">
        <f>+'EP'!I154</f>
        <v>1</v>
      </c>
      <c r="H8" s="62">
        <f>+'EP'!J154</f>
        <v>12</v>
      </c>
      <c r="I8" s="64">
        <f>+'EP'!K154</f>
        <v>13</v>
      </c>
      <c r="J8" s="60"/>
      <c r="K8" s="60"/>
    </row>
    <row r="9" spans="1:11" ht="12.75">
      <c r="A9" s="61" t="s">
        <v>384</v>
      </c>
      <c r="B9" s="62">
        <f>+WP!D151</f>
        <v>3</v>
      </c>
      <c r="C9" s="62">
        <f>+WP!E151</f>
        <v>6</v>
      </c>
      <c r="D9" s="62">
        <f>+WP!F151</f>
        <v>148.7</v>
      </c>
      <c r="E9" s="62">
        <f>+WP!G151</f>
        <v>151.7</v>
      </c>
      <c r="F9" s="63">
        <f>+WP!H151</f>
        <v>154.7</v>
      </c>
      <c r="G9" s="62">
        <f>+WP!I151</f>
        <v>1</v>
      </c>
      <c r="H9" s="62">
        <f>+WP!J151</f>
        <v>15</v>
      </c>
      <c r="I9" s="64">
        <f>+WP!K151</f>
        <v>16</v>
      </c>
      <c r="J9" s="60"/>
      <c r="K9" s="60"/>
    </row>
    <row r="10" spans="1:11" ht="12.75">
      <c r="A10" s="61" t="s">
        <v>77</v>
      </c>
      <c r="B10" s="62">
        <f>+BOL!D144</f>
        <v>2.6</v>
      </c>
      <c r="C10" s="62">
        <f>+BOL!E144</f>
        <v>5.2</v>
      </c>
      <c r="D10" s="62">
        <f>+BOL!F144</f>
        <v>100.3</v>
      </c>
      <c r="E10" s="62">
        <f>+BOL!G144</f>
        <v>102.89999999999999</v>
      </c>
      <c r="F10" s="63">
        <f>+BOL!H144</f>
        <v>105.5</v>
      </c>
      <c r="G10" s="62">
        <f>+BOL!I144</f>
        <v>1</v>
      </c>
      <c r="H10" s="62">
        <f>+BOL!J144</f>
        <v>9</v>
      </c>
      <c r="I10" s="64">
        <f>+BOL!K144</f>
        <v>10</v>
      </c>
      <c r="J10" s="60"/>
      <c r="K10" s="60"/>
    </row>
    <row r="11" spans="1:11" ht="12.75">
      <c r="A11" s="61" t="s">
        <v>99</v>
      </c>
      <c r="B11" s="62">
        <f>+'C-GAU'!D149</f>
        <v>0</v>
      </c>
      <c r="C11" s="62">
        <f>+'C-GAU'!E149</f>
        <v>0</v>
      </c>
      <c r="D11" s="62">
        <f>+'C-GAU'!F149</f>
        <v>94.9</v>
      </c>
      <c r="E11" s="62">
        <f>+'C-GAU'!G149</f>
        <v>94.9</v>
      </c>
      <c r="F11" s="63">
        <f>+'C-GAU'!H149</f>
        <v>94.9</v>
      </c>
      <c r="G11" s="62">
        <f>+'C-GAU'!I149</f>
        <v>0</v>
      </c>
      <c r="H11" s="62">
        <f>+'C-GAU'!J149</f>
        <v>12</v>
      </c>
      <c r="I11" s="64">
        <f>+'C-GAU'!K149</f>
        <v>12</v>
      </c>
      <c r="J11" s="60"/>
      <c r="K11" s="60"/>
    </row>
    <row r="12" spans="1:11" ht="12.75">
      <c r="A12" s="61" t="s">
        <v>73</v>
      </c>
      <c r="B12" s="62">
        <f>+ZUL!D161</f>
        <v>0</v>
      </c>
      <c r="C12" s="62">
        <f>+ZUL!E161</f>
        <v>0</v>
      </c>
      <c r="D12" s="62">
        <f>+ZUL!F161</f>
        <v>88.8</v>
      </c>
      <c r="E12" s="62">
        <f>+ZUL!G161</f>
        <v>88.8</v>
      </c>
      <c r="F12" s="63">
        <f>+ZUL!H161</f>
        <v>88.8</v>
      </c>
      <c r="G12" s="62">
        <f>+ZUL!I161</f>
        <v>0</v>
      </c>
      <c r="H12" s="62">
        <f>+ZUL!J161</f>
        <v>7</v>
      </c>
      <c r="I12" s="64">
        <f>+ZUL!K161</f>
        <v>7</v>
      </c>
      <c r="J12" s="60"/>
      <c r="K12" s="60"/>
    </row>
    <row r="13" spans="1:11" ht="12.75">
      <c r="A13" s="61" t="s">
        <v>382</v>
      </c>
      <c r="B13" s="62">
        <f>+'S-CAPE'!D157</f>
        <v>1.2</v>
      </c>
      <c r="C13" s="62">
        <f>+'S-CAPE'!E157</f>
        <v>2.4</v>
      </c>
      <c r="D13" s="62">
        <f>+'S-CAPE'!F157</f>
        <v>76.80000000000001</v>
      </c>
      <c r="E13" s="62">
        <f>+'S-CAPE'!G157</f>
        <v>78</v>
      </c>
      <c r="F13" s="63">
        <f>+'S-CAPE'!H157</f>
        <v>79.20000000000002</v>
      </c>
      <c r="G13" s="62">
        <f>+'S-CAPE'!I157</f>
        <v>1</v>
      </c>
      <c r="H13" s="62">
        <f>+'S-CAPE'!J157</f>
        <v>11</v>
      </c>
      <c r="I13" s="64">
        <f>+'S-CAPE'!K157</f>
        <v>12</v>
      </c>
      <c r="J13" s="60"/>
      <c r="K13" s="60"/>
    </row>
    <row r="14" spans="1:11" ht="12.75">
      <c r="A14" s="61" t="s">
        <v>125</v>
      </c>
      <c r="B14" s="62">
        <f>+'W-COAST'!D144</f>
        <v>0</v>
      </c>
      <c r="C14" s="62">
        <f>+'W-COAST'!E144</f>
        <v>0</v>
      </c>
      <c r="D14" s="62">
        <f>+'W-COAST'!F144</f>
        <v>71.8</v>
      </c>
      <c r="E14" s="62">
        <f>+'W-COAST'!G144</f>
        <v>71.8</v>
      </c>
      <c r="F14" s="63">
        <f>+'W-COAST'!H144</f>
        <v>71.8</v>
      </c>
      <c r="G14" s="62">
        <f>+'W-COAST'!I144</f>
        <v>0</v>
      </c>
      <c r="H14" s="62">
        <f>+'W-COAST'!J144</f>
        <v>6</v>
      </c>
      <c r="I14" s="64">
        <f>+'W-COAST'!K144</f>
        <v>6</v>
      </c>
      <c r="J14" s="60"/>
      <c r="K14" s="60"/>
    </row>
    <row r="15" spans="1:11" ht="12.75">
      <c r="A15" s="61" t="s">
        <v>383</v>
      </c>
      <c r="B15" s="62">
        <f>+'GAU-N'!D152</f>
        <v>5</v>
      </c>
      <c r="C15" s="62">
        <f>+'GAU-N'!E152</f>
        <v>10</v>
      </c>
      <c r="D15" s="62">
        <f>+'GAU-N'!F152</f>
        <v>36.1</v>
      </c>
      <c r="E15" s="62">
        <f>+'GAU-N'!G152</f>
        <v>41.1</v>
      </c>
      <c r="F15" s="63">
        <f>+'GAU-N'!H152</f>
        <v>46.1</v>
      </c>
      <c r="G15" s="62">
        <f>+'GAU-N'!I152</f>
        <v>3</v>
      </c>
      <c r="H15" s="62">
        <f>+'GAU-N'!J152</f>
        <v>7</v>
      </c>
      <c r="I15" s="64">
        <f>+'GAU-N'!K152</f>
        <v>10</v>
      </c>
      <c r="J15" s="60"/>
      <c r="K15" s="60"/>
    </row>
    <row r="16" spans="1:11" ht="13.5" thickBot="1">
      <c r="A16" s="65" t="s">
        <v>83</v>
      </c>
      <c r="B16" s="66">
        <f>MPUM!D149</f>
        <v>0</v>
      </c>
      <c r="C16" s="66">
        <f>MPUM!E149</f>
        <v>0</v>
      </c>
      <c r="D16" s="66">
        <f>MPUM!F149</f>
        <v>29.399999999999995</v>
      </c>
      <c r="E16" s="66">
        <f>MPUM!G149</f>
        <v>29.399999999999995</v>
      </c>
      <c r="F16" s="67">
        <f>MPUM!H149</f>
        <v>29.399999999999995</v>
      </c>
      <c r="G16" s="66">
        <f>MPUM!I149</f>
        <v>0</v>
      </c>
      <c r="H16" s="66">
        <f>MPUM!J149</f>
        <v>4</v>
      </c>
      <c r="I16" s="68">
        <f>MPUM!K149</f>
        <v>4</v>
      </c>
      <c r="J16" s="60"/>
      <c r="K16" s="60"/>
    </row>
    <row r="17" spans="1:11" ht="14.25" thickBot="1" thickTop="1">
      <c r="A17" s="69" t="s">
        <v>84</v>
      </c>
      <c r="B17" s="70">
        <f aca="true" t="shared" si="0" ref="B17:H17">SUM(B5:B16)</f>
        <v>28</v>
      </c>
      <c r="C17" s="70">
        <f t="shared" si="0"/>
        <v>56</v>
      </c>
      <c r="D17" s="70">
        <f t="shared" si="0"/>
        <v>1736.1</v>
      </c>
      <c r="E17" s="70">
        <f t="shared" si="0"/>
        <v>1764.1000000000001</v>
      </c>
      <c r="F17" s="71">
        <f t="shared" si="0"/>
        <v>1792.1</v>
      </c>
      <c r="G17" s="72">
        <f t="shared" si="0"/>
        <v>12</v>
      </c>
      <c r="H17" s="72">
        <f t="shared" si="0"/>
        <v>144</v>
      </c>
      <c r="I17" s="72">
        <f>SUM(G17:H17)</f>
        <v>156</v>
      </c>
      <c r="J17" s="60"/>
      <c r="K17" s="60"/>
    </row>
    <row r="18" spans="1:9" ht="13.5" thickTop="1">
      <c r="A18" s="46"/>
      <c r="B18" s="48"/>
      <c r="C18" s="48"/>
      <c r="D18" s="48"/>
      <c r="E18" s="48"/>
      <c r="F18" s="48"/>
      <c r="G18" s="48"/>
      <c r="H18" s="48"/>
      <c r="I18" s="48"/>
    </row>
    <row r="19" spans="1:9" ht="12.75">
      <c r="A19" s="224" t="s">
        <v>379</v>
      </c>
      <c r="B19" s="225"/>
      <c r="C19" s="225"/>
      <c r="D19" s="226"/>
      <c r="E19" s="224" t="s">
        <v>380</v>
      </c>
      <c r="F19" s="225"/>
      <c r="G19" s="225"/>
      <c r="H19" s="226"/>
      <c r="I19" s="48"/>
    </row>
    <row r="20" spans="1:9" ht="12.75">
      <c r="A20" s="74">
        <f>SUM(G17)</f>
        <v>12</v>
      </c>
      <c r="B20" s="75"/>
      <c r="C20" s="75"/>
      <c r="D20" s="76"/>
      <c r="E20" s="74">
        <f>SUM(H17)</f>
        <v>144</v>
      </c>
      <c r="F20" s="75"/>
      <c r="G20" s="75"/>
      <c r="H20" s="76"/>
      <c r="I20" s="48"/>
    </row>
    <row r="21" spans="1:9" ht="12.75">
      <c r="A21" s="46"/>
      <c r="B21" s="48"/>
      <c r="C21" s="221" t="s">
        <v>85</v>
      </c>
      <c r="D21" s="222"/>
      <c r="E21" s="222"/>
      <c r="F21" s="223"/>
      <c r="G21" s="48"/>
      <c r="H21" s="48"/>
      <c r="I21" s="48"/>
    </row>
    <row r="22" spans="1:9" ht="12.75">
      <c r="A22" s="77"/>
      <c r="B22" s="78"/>
      <c r="C22" s="74">
        <f>SUM(I17)</f>
        <v>156</v>
      </c>
      <c r="D22" s="79"/>
      <c r="E22" s="79"/>
      <c r="F22" s="76"/>
      <c r="G22" s="80"/>
      <c r="H22" s="48"/>
      <c r="I22" s="48"/>
    </row>
    <row r="23" spans="1:9" ht="12.75">
      <c r="A23" s="78"/>
      <c r="B23" s="78"/>
      <c r="C23" s="73"/>
      <c r="D23" s="78"/>
      <c r="E23" s="73"/>
      <c r="F23" s="73"/>
      <c r="G23" s="78"/>
      <c r="H23" s="78"/>
      <c r="I23" s="48"/>
    </row>
    <row r="24" spans="1:9" ht="12.75">
      <c r="A24" s="81"/>
      <c r="B24" s="78"/>
      <c r="C24" s="78"/>
      <c r="D24" s="78"/>
      <c r="E24" s="81"/>
      <c r="F24" s="78"/>
      <c r="G24" s="78"/>
      <c r="H24" s="78"/>
      <c r="I24" s="48"/>
    </row>
    <row r="25" spans="1:9" ht="12.75">
      <c r="A25" s="52"/>
      <c r="B25" s="80"/>
      <c r="C25" s="80"/>
      <c r="D25" s="80"/>
      <c r="E25" s="78"/>
      <c r="F25" s="78"/>
      <c r="G25" s="78"/>
      <c r="H25" s="78"/>
      <c r="I25" s="48"/>
    </row>
    <row r="26" spans="1:9" ht="12.75">
      <c r="A26" s="52"/>
      <c r="B26" s="80"/>
      <c r="C26" s="80"/>
      <c r="D26" s="80"/>
      <c r="E26" s="81"/>
      <c r="F26" s="78"/>
      <c r="G26" s="78"/>
      <c r="H26" s="78"/>
      <c r="I26" s="48"/>
    </row>
  </sheetData>
  <sheetProtection/>
  <mergeCells count="5">
    <mergeCell ref="A1:I1"/>
    <mergeCell ref="A3:A4"/>
    <mergeCell ref="C21:F21"/>
    <mergeCell ref="E19:H19"/>
    <mergeCell ref="A19:D19"/>
  </mergeCells>
  <printOptions horizontalCentered="1"/>
  <pageMargins left="0.75" right="0.75" top="1" bottom="1" header="0.5" footer="0.5"/>
  <pageSetup orientation="landscape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1"/>
  <sheetViews>
    <sheetView showGridLines="0" zoomScale="80" zoomScaleNormal="80" zoomScalePageLayoutView="0" workbookViewId="0" topLeftCell="A10">
      <selection activeCell="A1" sqref="A1:L1"/>
    </sheetView>
  </sheetViews>
  <sheetFormatPr defaultColWidth="9.140625" defaultRowHeight="12.75"/>
  <cols>
    <col min="1" max="1" width="19.421875" style="47" bestFit="1" customWidth="1"/>
    <col min="2" max="2" width="5.00390625" style="48" bestFit="1" customWidth="1"/>
    <col min="3" max="3" width="8.57421875" style="162" bestFit="1" customWidth="1"/>
    <col min="4" max="4" width="15.57421875" style="205" bestFit="1" customWidth="1"/>
    <col min="5" max="5" width="8.8515625" style="48" bestFit="1" customWidth="1"/>
    <col min="6" max="6" width="8.421875" style="48" bestFit="1" customWidth="1"/>
    <col min="7" max="7" width="8.57421875" style="48" bestFit="1" customWidth="1"/>
    <col min="8" max="8" width="8.421875" style="48" bestFit="1" customWidth="1"/>
    <col min="9" max="9" width="8.57421875" style="48" bestFit="1" customWidth="1"/>
    <col min="10" max="10" width="8.421875" style="48" bestFit="1" customWidth="1"/>
    <col min="11" max="11" width="10.421875" style="48" customWidth="1"/>
    <col min="12" max="12" width="6.7109375" style="47" bestFit="1" customWidth="1"/>
    <col min="13" max="13" width="6.28125" style="47" customWidth="1"/>
    <col min="14" max="16384" width="9.140625" style="47" customWidth="1"/>
  </cols>
  <sheetData>
    <row r="1" spans="1:12" ht="15.75">
      <c r="A1" s="231" t="s">
        <v>356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6.5" thickBot="1">
      <c r="A2" s="132"/>
      <c r="B2" s="133"/>
      <c r="C2" s="134"/>
      <c r="D2" s="133"/>
      <c r="E2" s="133"/>
      <c r="F2" s="135"/>
      <c r="G2" s="135"/>
      <c r="H2" s="135"/>
      <c r="I2" s="135"/>
      <c r="J2" s="135"/>
      <c r="K2" s="135"/>
      <c r="L2" s="132"/>
    </row>
    <row r="3" spans="1:12" ht="17.25" thickBot="1" thickTop="1">
      <c r="A3" s="136"/>
      <c r="B3" s="137"/>
      <c r="C3" s="138"/>
      <c r="D3" s="137"/>
      <c r="E3" s="137"/>
      <c r="F3" s="227">
        <v>2012</v>
      </c>
      <c r="G3" s="228"/>
      <c r="H3" s="227">
        <v>2013</v>
      </c>
      <c r="I3" s="228"/>
      <c r="J3" s="229">
        <v>2014</v>
      </c>
      <c r="K3" s="230"/>
      <c r="L3" s="139"/>
    </row>
    <row r="4" spans="1:12" ht="16.5" thickTop="1">
      <c r="A4" s="140" t="s">
        <v>58</v>
      </c>
      <c r="B4" s="141" t="s">
        <v>59</v>
      </c>
      <c r="C4" s="142" t="s">
        <v>60</v>
      </c>
      <c r="D4" s="141" t="s">
        <v>61</v>
      </c>
      <c r="E4" s="141" t="s">
        <v>62</v>
      </c>
      <c r="F4" s="140" t="s">
        <v>22</v>
      </c>
      <c r="G4" s="137" t="s">
        <v>63</v>
      </c>
      <c r="H4" s="143" t="s">
        <v>22</v>
      </c>
      <c r="I4" s="144" t="s">
        <v>63</v>
      </c>
      <c r="J4" s="145" t="s">
        <v>22</v>
      </c>
      <c r="K4" s="146" t="s">
        <v>63</v>
      </c>
      <c r="L4" s="132"/>
    </row>
    <row r="5" spans="1:12" ht="16.5" thickBot="1">
      <c r="A5" s="147" t="s">
        <v>13</v>
      </c>
      <c r="B5" s="148"/>
      <c r="C5" s="149" t="s">
        <v>64</v>
      </c>
      <c r="D5" s="148"/>
      <c r="E5" s="148" t="s">
        <v>65</v>
      </c>
      <c r="F5" s="150" t="s">
        <v>9</v>
      </c>
      <c r="G5" s="151"/>
      <c r="H5" s="150" t="s">
        <v>9</v>
      </c>
      <c r="I5" s="152"/>
      <c r="J5" s="150" t="s">
        <v>9</v>
      </c>
      <c r="K5" s="152"/>
      <c r="L5" s="132"/>
    </row>
    <row r="6" spans="1:12" ht="16.5" thickTop="1">
      <c r="A6" s="82" t="s">
        <v>98</v>
      </c>
      <c r="B6" s="82"/>
      <c r="C6" s="153"/>
      <c r="D6" s="204"/>
      <c r="E6" s="155"/>
      <c r="F6" s="154">
        <v>326.7</v>
      </c>
      <c r="G6" s="154"/>
      <c r="H6" s="154">
        <v>466.3</v>
      </c>
      <c r="I6" s="154"/>
      <c r="J6" s="154">
        <v>173.3</v>
      </c>
      <c r="K6" s="156"/>
      <c r="L6" s="84"/>
    </row>
    <row r="7" spans="1:13" ht="15.75">
      <c r="A7" s="84" t="s">
        <v>36</v>
      </c>
      <c r="B7" s="154" t="s">
        <v>2</v>
      </c>
      <c r="C7" s="157" t="s">
        <v>204</v>
      </c>
      <c r="D7" s="204" t="s">
        <v>78</v>
      </c>
      <c r="E7" s="154" t="s">
        <v>2</v>
      </c>
      <c r="F7" s="158">
        <v>105</v>
      </c>
      <c r="G7" s="158">
        <f aca="true" t="shared" si="0" ref="G7:G38">SUM(F7/$F$6*100/5)</f>
        <v>6.4279155188246095</v>
      </c>
      <c r="H7" s="158">
        <v>466.3</v>
      </c>
      <c r="I7" s="158">
        <f aca="true" t="shared" si="1" ref="I7:I38">SUM(H7/$H$6*300/10)</f>
        <v>30</v>
      </c>
      <c r="J7" s="159">
        <f>BOR!$H$151</f>
        <v>119.9</v>
      </c>
      <c r="K7" s="158">
        <f aca="true" t="shared" si="2" ref="K7:K38">SUM(J7/$J$6*100/2)</f>
        <v>34.593190998268895</v>
      </c>
      <c r="L7" s="158">
        <f aca="true" t="shared" si="3" ref="L7:L38">SUM(G7+I7+K7)</f>
        <v>71.0211065170935</v>
      </c>
      <c r="M7" s="77"/>
    </row>
    <row r="8" spans="1:13" ht="15.75">
      <c r="A8" s="84" t="s">
        <v>130</v>
      </c>
      <c r="B8" s="154" t="s">
        <v>26</v>
      </c>
      <c r="C8" s="157" t="s">
        <v>199</v>
      </c>
      <c r="D8" s="204" t="s">
        <v>78</v>
      </c>
      <c r="E8" s="154" t="s">
        <v>2</v>
      </c>
      <c r="F8" s="158">
        <v>252.9</v>
      </c>
      <c r="G8" s="158">
        <f t="shared" si="0"/>
        <v>15.482093663911845</v>
      </c>
      <c r="H8" s="158">
        <v>399</v>
      </c>
      <c r="I8" s="158">
        <f t="shared" si="1"/>
        <v>25.67016941882908</v>
      </c>
      <c r="J8" s="159">
        <f>BOR!$H$150</f>
        <v>81.19999999999999</v>
      </c>
      <c r="K8" s="158">
        <f t="shared" si="2"/>
        <v>23.427582227351408</v>
      </c>
      <c r="L8" s="158">
        <f t="shared" si="3"/>
        <v>64.57984531009234</v>
      </c>
      <c r="M8" s="80"/>
    </row>
    <row r="9" spans="1:13" ht="15.75">
      <c r="A9" s="84" t="s">
        <v>137</v>
      </c>
      <c r="B9" s="154" t="s">
        <v>2</v>
      </c>
      <c r="C9" s="157" t="s">
        <v>224</v>
      </c>
      <c r="D9" s="204" t="s">
        <v>68</v>
      </c>
      <c r="E9" s="154" t="s">
        <v>69</v>
      </c>
      <c r="F9" s="158">
        <v>19.8</v>
      </c>
      <c r="G9" s="158">
        <f t="shared" si="0"/>
        <v>1.2121212121212122</v>
      </c>
      <c r="H9" s="158">
        <v>20.8</v>
      </c>
      <c r="I9" s="158">
        <f t="shared" si="1"/>
        <v>1.338194295517907</v>
      </c>
      <c r="J9" s="159">
        <f>OFS!$H$146</f>
        <v>173.3</v>
      </c>
      <c r="K9" s="158">
        <f t="shared" si="2"/>
        <v>50</v>
      </c>
      <c r="L9" s="158">
        <f t="shared" si="3"/>
        <v>52.55031550763912</v>
      </c>
      <c r="M9" s="80"/>
    </row>
    <row r="10" spans="1:13" ht="15.75">
      <c r="A10" s="84" t="s">
        <v>181</v>
      </c>
      <c r="B10" s="154" t="s">
        <v>5</v>
      </c>
      <c r="C10" s="157" t="s">
        <v>225</v>
      </c>
      <c r="D10" s="204" t="s">
        <v>67</v>
      </c>
      <c r="E10" s="154" t="s">
        <v>2</v>
      </c>
      <c r="F10" s="158">
        <v>101.4</v>
      </c>
      <c r="G10" s="158">
        <f t="shared" si="0"/>
        <v>6.2075298438934805</v>
      </c>
      <c r="H10" s="158">
        <v>33.1</v>
      </c>
      <c r="I10" s="158">
        <f t="shared" si="1"/>
        <v>2.129530345271285</v>
      </c>
      <c r="J10" s="159">
        <f>KZN!$H$151</f>
        <v>108.1</v>
      </c>
      <c r="K10" s="158">
        <f t="shared" si="2"/>
        <v>31.188690132717827</v>
      </c>
      <c r="L10" s="158">
        <f t="shared" si="3"/>
        <v>39.52575032188259</v>
      </c>
      <c r="M10" s="80"/>
    </row>
    <row r="11" spans="1:13" ht="15.75">
      <c r="A11" s="84" t="s">
        <v>180</v>
      </c>
      <c r="B11" s="154" t="s">
        <v>2</v>
      </c>
      <c r="C11" s="157" t="s">
        <v>232</v>
      </c>
      <c r="D11" s="204" t="s">
        <v>67</v>
      </c>
      <c r="E11" s="154" t="s">
        <v>2</v>
      </c>
      <c r="F11" s="158">
        <v>81</v>
      </c>
      <c r="G11" s="158">
        <f t="shared" si="0"/>
        <v>4.958677685950414</v>
      </c>
      <c r="H11" s="158">
        <v>79.5</v>
      </c>
      <c r="I11" s="158">
        <f t="shared" si="1"/>
        <v>5.114733004503539</v>
      </c>
      <c r="J11" s="159">
        <f>KZN!$H$147</f>
        <v>86.7</v>
      </c>
      <c r="K11" s="158">
        <f t="shared" si="2"/>
        <v>25.014425851125218</v>
      </c>
      <c r="L11" s="158">
        <f t="shared" si="3"/>
        <v>35.08783654157917</v>
      </c>
      <c r="M11" s="80"/>
    </row>
    <row r="12" spans="1:13" ht="15.75">
      <c r="A12" s="84" t="s">
        <v>131</v>
      </c>
      <c r="B12" s="154" t="s">
        <v>47</v>
      </c>
      <c r="C12" s="157" t="s">
        <v>209</v>
      </c>
      <c r="D12" s="204" t="s">
        <v>78</v>
      </c>
      <c r="E12" s="154" t="s">
        <v>2</v>
      </c>
      <c r="F12" s="158">
        <v>64.8</v>
      </c>
      <c r="G12" s="158">
        <f t="shared" si="0"/>
        <v>3.9669421487603307</v>
      </c>
      <c r="H12" s="158">
        <v>120.7</v>
      </c>
      <c r="I12" s="158">
        <f t="shared" si="1"/>
        <v>7.765387089856316</v>
      </c>
      <c r="J12" s="159">
        <f>BOR!$H$147</f>
        <v>73</v>
      </c>
      <c r="K12" s="158">
        <f t="shared" si="2"/>
        <v>21.061742642815926</v>
      </c>
      <c r="L12" s="158">
        <f t="shared" si="3"/>
        <v>32.79407188143257</v>
      </c>
      <c r="M12" s="80"/>
    </row>
    <row r="13" spans="1:13" ht="15.75">
      <c r="A13" s="84" t="s">
        <v>90</v>
      </c>
      <c r="B13" s="154" t="s">
        <v>2</v>
      </c>
      <c r="C13" s="157" t="s">
        <v>202</v>
      </c>
      <c r="D13" s="204" t="s">
        <v>78</v>
      </c>
      <c r="E13" s="154" t="s">
        <v>2</v>
      </c>
      <c r="F13" s="158">
        <v>281.2</v>
      </c>
      <c r="G13" s="158">
        <f t="shared" si="0"/>
        <v>17.21456994184267</v>
      </c>
      <c r="H13" s="158">
        <v>22.4</v>
      </c>
      <c r="I13" s="158">
        <f t="shared" si="1"/>
        <v>1.4411323182500535</v>
      </c>
      <c r="J13" s="159">
        <f>BOR!$H$146</f>
        <v>36.3</v>
      </c>
      <c r="K13" s="158">
        <f t="shared" si="2"/>
        <v>10.473167916907096</v>
      </c>
      <c r="L13" s="158">
        <f t="shared" si="3"/>
        <v>29.12887017699982</v>
      </c>
      <c r="M13" s="80"/>
    </row>
    <row r="14" spans="1:13" ht="15.75">
      <c r="A14" s="84" t="s">
        <v>133</v>
      </c>
      <c r="B14" s="154" t="s">
        <v>42</v>
      </c>
      <c r="C14" s="157" t="s">
        <v>201</v>
      </c>
      <c r="D14" s="204" t="s">
        <v>66</v>
      </c>
      <c r="E14" s="154" t="s">
        <v>2</v>
      </c>
      <c r="F14" s="158">
        <v>314.7</v>
      </c>
      <c r="G14" s="158">
        <f t="shared" si="0"/>
        <v>19.265381083562904</v>
      </c>
      <c r="H14" s="158">
        <v>130.9</v>
      </c>
      <c r="I14" s="158">
        <f t="shared" si="1"/>
        <v>8.421616984773753</v>
      </c>
      <c r="J14" s="159"/>
      <c r="K14" s="158">
        <f t="shared" si="2"/>
        <v>0</v>
      </c>
      <c r="L14" s="158">
        <f t="shared" si="3"/>
        <v>27.686998068336656</v>
      </c>
      <c r="M14" s="80"/>
    </row>
    <row r="15" spans="1:13" ht="15.75">
      <c r="A15" s="84" t="s">
        <v>183</v>
      </c>
      <c r="B15" s="154" t="s">
        <v>42</v>
      </c>
      <c r="C15" s="157" t="s">
        <v>260</v>
      </c>
      <c r="D15" s="204" t="s">
        <v>77</v>
      </c>
      <c r="E15" s="154" t="s">
        <v>2</v>
      </c>
      <c r="F15" s="158">
        <v>136.7</v>
      </c>
      <c r="G15" s="158">
        <f t="shared" si="0"/>
        <v>8.368533823079277</v>
      </c>
      <c r="H15" s="158">
        <v>26.8</v>
      </c>
      <c r="I15" s="158">
        <f t="shared" si="1"/>
        <v>1.7242118807634568</v>
      </c>
      <c r="J15" s="159">
        <f>BOL!$H$138</f>
        <v>55.9</v>
      </c>
      <c r="K15" s="158">
        <f t="shared" si="2"/>
        <v>16.12810155799192</v>
      </c>
      <c r="L15" s="158">
        <f t="shared" si="3"/>
        <v>26.220847261834653</v>
      </c>
      <c r="M15" s="80"/>
    </row>
    <row r="16" spans="1:13" ht="15.75">
      <c r="A16" s="84" t="s">
        <v>141</v>
      </c>
      <c r="B16" s="154" t="s">
        <v>43</v>
      </c>
      <c r="C16" s="157" t="s">
        <v>214</v>
      </c>
      <c r="D16" s="204" t="s">
        <v>91</v>
      </c>
      <c r="E16" s="154" t="s">
        <v>69</v>
      </c>
      <c r="F16" s="158">
        <v>159.1</v>
      </c>
      <c r="G16" s="158">
        <f t="shared" si="0"/>
        <v>9.739822467095193</v>
      </c>
      <c r="H16" s="158">
        <v>138.7</v>
      </c>
      <c r="I16" s="158">
        <f t="shared" si="1"/>
        <v>8.923439845592963</v>
      </c>
      <c r="J16" s="159">
        <f>'GAU-N'!$H$146</f>
        <v>23</v>
      </c>
      <c r="K16" s="158">
        <f t="shared" si="2"/>
        <v>6.635891517599537</v>
      </c>
      <c r="L16" s="158">
        <f t="shared" si="3"/>
        <v>25.299153830287693</v>
      </c>
      <c r="M16" s="80"/>
    </row>
    <row r="17" spans="1:13" ht="15.75">
      <c r="A17" s="84" t="s">
        <v>155</v>
      </c>
      <c r="B17" s="154" t="s">
        <v>4</v>
      </c>
      <c r="C17" s="157" t="s">
        <v>313</v>
      </c>
      <c r="D17" s="204" t="s">
        <v>66</v>
      </c>
      <c r="E17" s="154" t="s">
        <v>2</v>
      </c>
      <c r="F17" s="158">
        <v>326.7</v>
      </c>
      <c r="G17" s="158">
        <f t="shared" si="0"/>
        <v>20</v>
      </c>
      <c r="H17" s="158">
        <v>59.1</v>
      </c>
      <c r="I17" s="158">
        <f t="shared" si="1"/>
        <v>3.8022732146686686</v>
      </c>
      <c r="J17" s="159">
        <f>'EP'!$H$148</f>
        <v>3.5</v>
      </c>
      <c r="K17" s="158">
        <f t="shared" si="2"/>
        <v>1.009809578765147</v>
      </c>
      <c r="L17" s="158">
        <f t="shared" si="3"/>
        <v>24.812082793433817</v>
      </c>
      <c r="M17" s="80"/>
    </row>
    <row r="18" spans="1:13" ht="15.75">
      <c r="A18" s="84" t="s">
        <v>129</v>
      </c>
      <c r="B18" s="154" t="s">
        <v>26</v>
      </c>
      <c r="C18" s="157" t="s">
        <v>210</v>
      </c>
      <c r="D18" s="204" t="s">
        <v>73</v>
      </c>
      <c r="E18" s="154" t="s">
        <v>2</v>
      </c>
      <c r="F18" s="158">
        <v>143.7</v>
      </c>
      <c r="G18" s="158">
        <f t="shared" si="0"/>
        <v>8.79706152433425</v>
      </c>
      <c r="H18" s="158">
        <v>79.4</v>
      </c>
      <c r="I18" s="158">
        <f t="shared" si="1"/>
        <v>5.10829937808278</v>
      </c>
      <c r="J18" s="159">
        <f>ZUL!$H$156</f>
        <v>32.2</v>
      </c>
      <c r="K18" s="158">
        <f t="shared" si="2"/>
        <v>9.290248124639353</v>
      </c>
      <c r="L18" s="158">
        <f t="shared" si="3"/>
        <v>23.195609027056385</v>
      </c>
      <c r="M18" s="80"/>
    </row>
    <row r="19" spans="1:16" ht="15.75">
      <c r="A19" s="84" t="s">
        <v>144</v>
      </c>
      <c r="B19" s="154" t="s">
        <v>25</v>
      </c>
      <c r="C19" s="157" t="s">
        <v>200</v>
      </c>
      <c r="D19" s="204" t="s">
        <v>66</v>
      </c>
      <c r="E19" s="154" t="s">
        <v>2</v>
      </c>
      <c r="F19" s="158">
        <v>174.1</v>
      </c>
      <c r="G19" s="158">
        <f t="shared" si="0"/>
        <v>10.658096112641566</v>
      </c>
      <c r="H19" s="158">
        <v>185.2</v>
      </c>
      <c r="I19" s="158">
        <f t="shared" si="1"/>
        <v>11.915076131245979</v>
      </c>
      <c r="J19" s="159"/>
      <c r="K19" s="158">
        <f t="shared" si="2"/>
        <v>0</v>
      </c>
      <c r="L19" s="158">
        <f t="shared" si="3"/>
        <v>22.573172243887544</v>
      </c>
      <c r="M19" s="80"/>
      <c r="O19" s="77"/>
      <c r="P19" s="77"/>
    </row>
    <row r="20" spans="1:13" ht="15.75">
      <c r="A20" s="84" t="s">
        <v>289</v>
      </c>
      <c r="B20" s="154" t="s">
        <v>26</v>
      </c>
      <c r="C20" s="157" t="s">
        <v>304</v>
      </c>
      <c r="D20" s="204" t="s">
        <v>68</v>
      </c>
      <c r="E20" s="154" t="s">
        <v>69</v>
      </c>
      <c r="F20" s="158">
        <v>8.3</v>
      </c>
      <c r="G20" s="158">
        <f t="shared" si="0"/>
        <v>0.5081114172023263</v>
      </c>
      <c r="H20" s="158">
        <v>27</v>
      </c>
      <c r="I20" s="158">
        <f t="shared" si="1"/>
        <v>1.7370791336049751</v>
      </c>
      <c r="J20" s="159">
        <f>OFS!$H$143</f>
        <v>62.3</v>
      </c>
      <c r="K20" s="158">
        <f t="shared" si="2"/>
        <v>17.974610502019615</v>
      </c>
      <c r="L20" s="158">
        <f t="shared" si="3"/>
        <v>20.219801052826917</v>
      </c>
      <c r="M20" s="80"/>
    </row>
    <row r="21" spans="1:13" ht="15.75">
      <c r="A21" s="84" t="s">
        <v>319</v>
      </c>
      <c r="B21" s="154" t="s">
        <v>26</v>
      </c>
      <c r="C21" s="157" t="s">
        <v>335</v>
      </c>
      <c r="D21" s="204" t="s">
        <v>66</v>
      </c>
      <c r="E21" s="154" t="s">
        <v>2</v>
      </c>
      <c r="F21" s="158"/>
      <c r="G21" s="158">
        <f t="shared" si="0"/>
        <v>0</v>
      </c>
      <c r="H21" s="158"/>
      <c r="I21" s="158">
        <f t="shared" si="1"/>
        <v>0</v>
      </c>
      <c r="J21" s="159">
        <f>'EP'!$H$147</f>
        <v>67</v>
      </c>
      <c r="K21" s="158">
        <f t="shared" si="2"/>
        <v>19.33064050778996</v>
      </c>
      <c r="L21" s="158">
        <f t="shared" si="3"/>
        <v>19.33064050778996</v>
      </c>
      <c r="M21" s="80"/>
    </row>
    <row r="22" spans="1:13" ht="15.75">
      <c r="A22" s="84" t="s">
        <v>143</v>
      </c>
      <c r="B22" s="154" t="s">
        <v>56</v>
      </c>
      <c r="C22" s="157" t="s">
        <v>213</v>
      </c>
      <c r="D22" s="204" t="s">
        <v>71</v>
      </c>
      <c r="E22" s="154" t="s">
        <v>69</v>
      </c>
      <c r="F22" s="158">
        <v>40.5</v>
      </c>
      <c r="G22" s="158">
        <f t="shared" si="0"/>
        <v>2.479338842975207</v>
      </c>
      <c r="H22" s="158">
        <v>90.3</v>
      </c>
      <c r="I22" s="158">
        <f t="shared" si="1"/>
        <v>5.809564657945528</v>
      </c>
      <c r="J22" s="159">
        <f>'C-GAU'!$H$145</f>
        <v>36.9</v>
      </c>
      <c r="K22" s="158">
        <f t="shared" si="2"/>
        <v>10.646278130409694</v>
      </c>
      <c r="L22" s="158">
        <f t="shared" si="3"/>
        <v>18.93518163133043</v>
      </c>
      <c r="M22" s="80"/>
    </row>
    <row r="23" spans="1:13" ht="15.75">
      <c r="A23" s="84" t="s">
        <v>188</v>
      </c>
      <c r="B23" s="154" t="s">
        <v>4</v>
      </c>
      <c r="C23" s="157" t="s">
        <v>256</v>
      </c>
      <c r="D23" s="204" t="s">
        <v>66</v>
      </c>
      <c r="E23" s="154" t="s">
        <v>2</v>
      </c>
      <c r="F23" s="158">
        <v>84.4</v>
      </c>
      <c r="G23" s="158">
        <f t="shared" si="0"/>
        <v>5.166819712274259</v>
      </c>
      <c r="H23" s="158">
        <v>42.6</v>
      </c>
      <c r="I23" s="158">
        <f t="shared" si="1"/>
        <v>2.7407248552434056</v>
      </c>
      <c r="J23" s="159">
        <f>'EP'!$H$150</f>
        <v>38.1</v>
      </c>
      <c r="K23" s="158">
        <f t="shared" si="2"/>
        <v>10.992498557414887</v>
      </c>
      <c r="L23" s="158">
        <f t="shared" si="3"/>
        <v>18.90004312493255</v>
      </c>
      <c r="M23" s="48"/>
    </row>
    <row r="24" spans="1:13" ht="15.75">
      <c r="A24" s="84" t="s">
        <v>170</v>
      </c>
      <c r="B24" s="154" t="s">
        <v>28</v>
      </c>
      <c r="C24" s="157" t="s">
        <v>255</v>
      </c>
      <c r="D24" s="204" t="s">
        <v>66</v>
      </c>
      <c r="E24" s="154" t="s">
        <v>69</v>
      </c>
      <c r="F24" s="158">
        <v>98.7</v>
      </c>
      <c r="G24" s="158">
        <f t="shared" si="0"/>
        <v>6.042240587695134</v>
      </c>
      <c r="H24" s="158">
        <v>184.5</v>
      </c>
      <c r="I24" s="158">
        <f t="shared" si="1"/>
        <v>11.870040746300665</v>
      </c>
      <c r="J24" s="159">
        <f>'EP'!$H$149</f>
        <v>0</v>
      </c>
      <c r="K24" s="158">
        <f t="shared" si="2"/>
        <v>0</v>
      </c>
      <c r="L24" s="158">
        <f t="shared" si="3"/>
        <v>17.9122813339958</v>
      </c>
      <c r="M24" s="48"/>
    </row>
    <row r="25" spans="1:13" ht="15.75">
      <c r="A25" s="84" t="s">
        <v>172</v>
      </c>
      <c r="B25" s="154" t="s">
        <v>2</v>
      </c>
      <c r="C25" s="157" t="s">
        <v>203</v>
      </c>
      <c r="D25" s="204" t="s">
        <v>71</v>
      </c>
      <c r="E25" s="154" t="s">
        <v>69</v>
      </c>
      <c r="F25" s="158">
        <v>194.7</v>
      </c>
      <c r="G25" s="158">
        <f t="shared" si="0"/>
        <v>11.919191919191919</v>
      </c>
      <c r="H25" s="158">
        <v>50.8</v>
      </c>
      <c r="I25" s="158">
        <f t="shared" si="1"/>
        <v>3.2682822217456575</v>
      </c>
      <c r="J25" s="159">
        <f>'C-GAU'!$H$143</f>
        <v>8.6</v>
      </c>
      <c r="K25" s="158">
        <f t="shared" si="2"/>
        <v>2.4812463935372184</v>
      </c>
      <c r="L25" s="158">
        <f t="shared" si="3"/>
        <v>17.668720534474794</v>
      </c>
      <c r="M25" s="48"/>
    </row>
    <row r="26" spans="1:13" ht="15.75">
      <c r="A26" s="84" t="s">
        <v>150</v>
      </c>
      <c r="B26" s="154" t="s">
        <v>114</v>
      </c>
      <c r="C26" s="157" t="s">
        <v>307</v>
      </c>
      <c r="D26" s="204" t="s">
        <v>77</v>
      </c>
      <c r="E26" s="154" t="s">
        <v>2</v>
      </c>
      <c r="F26" s="158">
        <v>98.3</v>
      </c>
      <c r="G26" s="158">
        <f t="shared" si="0"/>
        <v>6.017753290480563</v>
      </c>
      <c r="H26" s="158">
        <v>171</v>
      </c>
      <c r="I26" s="158">
        <f t="shared" si="1"/>
        <v>11.001501179498176</v>
      </c>
      <c r="J26" s="159">
        <f>BOL!$H$142</f>
        <v>0</v>
      </c>
      <c r="K26" s="158">
        <f t="shared" si="2"/>
        <v>0</v>
      </c>
      <c r="L26" s="158">
        <f t="shared" si="3"/>
        <v>17.01925446997874</v>
      </c>
      <c r="M26" s="48"/>
    </row>
    <row r="27" spans="1:13" ht="15.75">
      <c r="A27" s="84" t="s">
        <v>332</v>
      </c>
      <c r="B27" s="154" t="s">
        <v>26</v>
      </c>
      <c r="C27" s="157" t="s">
        <v>350</v>
      </c>
      <c r="D27" s="204" t="s">
        <v>74</v>
      </c>
      <c r="E27" s="154" t="s">
        <v>2</v>
      </c>
      <c r="F27" s="158"/>
      <c r="G27" s="158">
        <f t="shared" si="0"/>
        <v>0</v>
      </c>
      <c r="H27" s="158"/>
      <c r="I27" s="158">
        <f t="shared" si="1"/>
        <v>0</v>
      </c>
      <c r="J27" s="159">
        <f>WP!$H$146</f>
        <v>58.3</v>
      </c>
      <c r="K27" s="158">
        <f t="shared" si="2"/>
        <v>16.820542412002307</v>
      </c>
      <c r="L27" s="158">
        <f t="shared" si="3"/>
        <v>16.820542412002307</v>
      </c>
      <c r="M27" s="48"/>
    </row>
    <row r="28" spans="1:13" ht="15.75">
      <c r="A28" s="84" t="s">
        <v>124</v>
      </c>
      <c r="B28" s="154" t="s">
        <v>29</v>
      </c>
      <c r="C28" s="157" t="s">
        <v>221</v>
      </c>
      <c r="D28" s="204" t="s">
        <v>71</v>
      </c>
      <c r="E28" s="154" t="s">
        <v>69</v>
      </c>
      <c r="F28" s="158">
        <v>25.3</v>
      </c>
      <c r="G28" s="158">
        <f t="shared" si="0"/>
        <v>1.5488215488215489</v>
      </c>
      <c r="H28" s="158">
        <v>60.9</v>
      </c>
      <c r="I28" s="158">
        <f t="shared" si="1"/>
        <v>3.9180784902423325</v>
      </c>
      <c r="J28" s="159">
        <f>'C-GAU'!$H$142</f>
        <v>37.4</v>
      </c>
      <c r="K28" s="158">
        <f t="shared" si="2"/>
        <v>10.790536641661857</v>
      </c>
      <c r="L28" s="158">
        <f t="shared" si="3"/>
        <v>16.25743668072574</v>
      </c>
      <c r="M28" s="48"/>
    </row>
    <row r="29" spans="1:13" ht="15.75">
      <c r="A29" s="84" t="s">
        <v>329</v>
      </c>
      <c r="B29" s="154" t="s">
        <v>26</v>
      </c>
      <c r="C29" s="157" t="s">
        <v>348</v>
      </c>
      <c r="D29" s="204" t="s">
        <v>88</v>
      </c>
      <c r="E29" s="154" t="s">
        <v>2</v>
      </c>
      <c r="F29" s="158"/>
      <c r="G29" s="158">
        <f t="shared" si="0"/>
        <v>0</v>
      </c>
      <c r="H29" s="158"/>
      <c r="I29" s="158">
        <f t="shared" si="1"/>
        <v>0</v>
      </c>
      <c r="J29" s="159">
        <f>'W-COAST'!$H$137</f>
        <v>55.7</v>
      </c>
      <c r="K29" s="158">
        <f t="shared" si="2"/>
        <v>16.070398153491055</v>
      </c>
      <c r="L29" s="158">
        <f t="shared" si="3"/>
        <v>16.070398153491055</v>
      </c>
      <c r="M29" s="48"/>
    </row>
    <row r="30" spans="1:13" ht="15.75">
      <c r="A30" s="84" t="s">
        <v>158</v>
      </c>
      <c r="B30" s="154" t="s">
        <v>25</v>
      </c>
      <c r="C30" s="157" t="s">
        <v>205</v>
      </c>
      <c r="D30" s="204" t="s">
        <v>75</v>
      </c>
      <c r="E30" s="154" t="s">
        <v>2</v>
      </c>
      <c r="F30" s="158">
        <v>187.1</v>
      </c>
      <c r="G30" s="158">
        <f t="shared" si="0"/>
        <v>11.45393327211509</v>
      </c>
      <c r="H30" s="158">
        <v>44.7</v>
      </c>
      <c r="I30" s="158">
        <f t="shared" si="1"/>
        <v>2.875831010079348</v>
      </c>
      <c r="J30" s="159">
        <f>'S-CAPE'!$H$151</f>
        <v>5.6</v>
      </c>
      <c r="K30" s="158">
        <f t="shared" si="2"/>
        <v>1.6156953260242353</v>
      </c>
      <c r="L30" s="158">
        <f t="shared" si="3"/>
        <v>15.945459608218675</v>
      </c>
      <c r="M30" s="48"/>
    </row>
    <row r="31" spans="1:13" ht="15.75">
      <c r="A31" s="84" t="s">
        <v>27</v>
      </c>
      <c r="B31" s="154" t="s">
        <v>5</v>
      </c>
      <c r="C31" s="157" t="s">
        <v>338</v>
      </c>
      <c r="D31" s="204" t="s">
        <v>68</v>
      </c>
      <c r="E31" s="154" t="s">
        <v>69</v>
      </c>
      <c r="F31" s="158"/>
      <c r="G31" s="158">
        <f t="shared" si="0"/>
        <v>0</v>
      </c>
      <c r="H31" s="158"/>
      <c r="I31" s="158">
        <f t="shared" si="1"/>
        <v>0</v>
      </c>
      <c r="J31" s="159">
        <f>OFS!$H$144</f>
        <v>55.099999999999994</v>
      </c>
      <c r="K31" s="158">
        <f t="shared" si="2"/>
        <v>15.897287939988455</v>
      </c>
      <c r="L31" s="158">
        <f t="shared" si="3"/>
        <v>15.897287939988455</v>
      </c>
      <c r="M31" s="48"/>
    </row>
    <row r="32" spans="1:13" ht="15.75">
      <c r="A32" s="84" t="s">
        <v>166</v>
      </c>
      <c r="B32" s="154" t="s">
        <v>4</v>
      </c>
      <c r="C32" s="157" t="s">
        <v>303</v>
      </c>
      <c r="D32" s="204" t="s">
        <v>75</v>
      </c>
      <c r="E32" s="154" t="s">
        <v>2</v>
      </c>
      <c r="F32" s="158">
        <v>43.8</v>
      </c>
      <c r="G32" s="158">
        <f t="shared" si="0"/>
        <v>2.6813590449954083</v>
      </c>
      <c r="H32" s="158">
        <v>32.2</v>
      </c>
      <c r="I32" s="158">
        <f t="shared" si="1"/>
        <v>2.071627707484452</v>
      </c>
      <c r="J32" s="159">
        <f>'S-CAPE'!$H$154</f>
        <v>37.6</v>
      </c>
      <c r="K32" s="158">
        <f t="shared" si="2"/>
        <v>10.848240046162722</v>
      </c>
      <c r="L32" s="158">
        <f t="shared" si="3"/>
        <v>15.601226798642582</v>
      </c>
      <c r="M32" s="48"/>
    </row>
    <row r="33" spans="1:13" ht="15.75">
      <c r="A33" s="84" t="s">
        <v>171</v>
      </c>
      <c r="B33" s="154" t="s">
        <v>32</v>
      </c>
      <c r="C33" s="157" t="s">
        <v>298</v>
      </c>
      <c r="D33" s="204" t="s">
        <v>88</v>
      </c>
      <c r="E33" s="154" t="s">
        <v>2</v>
      </c>
      <c r="F33" s="158">
        <v>207.7</v>
      </c>
      <c r="G33" s="158">
        <f t="shared" si="0"/>
        <v>12.715029078665442</v>
      </c>
      <c r="H33" s="158">
        <v>39</v>
      </c>
      <c r="I33" s="158">
        <f t="shared" si="1"/>
        <v>2.5091143040960757</v>
      </c>
      <c r="J33" s="159">
        <f>'W-COAST'!$H$140</f>
        <v>0</v>
      </c>
      <c r="K33" s="158">
        <f t="shared" si="2"/>
        <v>0</v>
      </c>
      <c r="L33" s="158">
        <f t="shared" si="3"/>
        <v>15.224143382761518</v>
      </c>
      <c r="M33" s="48"/>
    </row>
    <row r="34" spans="1:13" ht="15.75">
      <c r="A34" s="84" t="s">
        <v>148</v>
      </c>
      <c r="B34" s="154" t="s">
        <v>34</v>
      </c>
      <c r="C34" s="157" t="s">
        <v>223</v>
      </c>
      <c r="D34" s="204" t="s">
        <v>74</v>
      </c>
      <c r="E34" s="154" t="s">
        <v>2</v>
      </c>
      <c r="F34" s="158">
        <v>76.2</v>
      </c>
      <c r="G34" s="158">
        <f t="shared" si="0"/>
        <v>4.664830119375575</v>
      </c>
      <c r="H34" s="158">
        <v>105.1</v>
      </c>
      <c r="I34" s="158">
        <f t="shared" si="1"/>
        <v>6.761741368217885</v>
      </c>
      <c r="J34" s="159">
        <f>WP!$H$144</f>
        <v>12.7</v>
      </c>
      <c r="K34" s="158">
        <f t="shared" si="2"/>
        <v>3.6641661858049623</v>
      </c>
      <c r="L34" s="158">
        <f t="shared" si="3"/>
        <v>15.090737673398422</v>
      </c>
      <c r="M34" s="48"/>
    </row>
    <row r="35" spans="1:13" ht="15.75">
      <c r="A35" s="84" t="s">
        <v>94</v>
      </c>
      <c r="B35" s="154" t="s">
        <v>37</v>
      </c>
      <c r="C35" s="157" t="s">
        <v>230</v>
      </c>
      <c r="D35" s="204" t="s">
        <v>74</v>
      </c>
      <c r="E35" s="154" t="s">
        <v>2</v>
      </c>
      <c r="F35" s="158">
        <v>65.8</v>
      </c>
      <c r="G35" s="158">
        <f t="shared" si="0"/>
        <v>4.028160391796756</v>
      </c>
      <c r="H35" s="158">
        <v>136.9</v>
      </c>
      <c r="I35" s="158">
        <f t="shared" si="1"/>
        <v>8.8076345700193</v>
      </c>
      <c r="J35" s="159">
        <f>WP!$H$148</f>
        <v>5.5</v>
      </c>
      <c r="K35" s="158">
        <f t="shared" si="2"/>
        <v>1.5868436237738026</v>
      </c>
      <c r="L35" s="158">
        <f t="shared" si="3"/>
        <v>14.422638585589858</v>
      </c>
      <c r="M35" s="48"/>
    </row>
    <row r="36" spans="1:13" ht="15.75">
      <c r="A36" s="84" t="s">
        <v>271</v>
      </c>
      <c r="B36" s="154" t="s">
        <v>25</v>
      </c>
      <c r="C36" s="157" t="s">
        <v>310</v>
      </c>
      <c r="D36" s="204" t="s">
        <v>67</v>
      </c>
      <c r="E36" s="154" t="s">
        <v>2</v>
      </c>
      <c r="F36" s="158"/>
      <c r="G36" s="158">
        <f t="shared" si="0"/>
        <v>0</v>
      </c>
      <c r="H36" s="158">
        <v>63.7</v>
      </c>
      <c r="I36" s="158">
        <f t="shared" si="1"/>
        <v>4.09822003002359</v>
      </c>
      <c r="J36" s="159">
        <f>KZN!$H$152</f>
        <v>35.7</v>
      </c>
      <c r="K36" s="158">
        <f t="shared" si="2"/>
        <v>10.300057703404502</v>
      </c>
      <c r="L36" s="158">
        <f t="shared" si="3"/>
        <v>14.398277733428092</v>
      </c>
      <c r="M36" s="48"/>
    </row>
    <row r="37" spans="1:13" ht="15.75">
      <c r="A37" s="161" t="s">
        <v>324</v>
      </c>
      <c r="B37" s="160" t="s">
        <v>47</v>
      </c>
      <c r="C37" s="157" t="s">
        <v>341</v>
      </c>
      <c r="D37" s="204" t="s">
        <v>67</v>
      </c>
      <c r="E37" s="154" t="s">
        <v>2</v>
      </c>
      <c r="F37" s="158"/>
      <c r="G37" s="158">
        <f t="shared" si="0"/>
        <v>0</v>
      </c>
      <c r="H37" s="158"/>
      <c r="I37" s="158">
        <f t="shared" si="1"/>
        <v>0</v>
      </c>
      <c r="J37" s="159">
        <f>KZN!$H$149</f>
        <v>49</v>
      </c>
      <c r="K37" s="158">
        <f t="shared" si="2"/>
        <v>14.13733410271206</v>
      </c>
      <c r="L37" s="158">
        <f t="shared" si="3"/>
        <v>14.13733410271206</v>
      </c>
      <c r="M37" s="48"/>
    </row>
    <row r="38" spans="1:12" ht="15.75">
      <c r="A38" s="84" t="s">
        <v>38</v>
      </c>
      <c r="B38" s="154" t="s">
        <v>4</v>
      </c>
      <c r="C38" s="157" t="s">
        <v>208</v>
      </c>
      <c r="D38" s="204" t="s">
        <v>75</v>
      </c>
      <c r="E38" s="154" t="s">
        <v>2</v>
      </c>
      <c r="F38" s="158">
        <v>131.3</v>
      </c>
      <c r="G38" s="158">
        <f t="shared" si="0"/>
        <v>8.037955310682584</v>
      </c>
      <c r="H38" s="158">
        <v>94.6</v>
      </c>
      <c r="I38" s="158">
        <f t="shared" si="1"/>
        <v>6.086210594038173</v>
      </c>
      <c r="J38" s="159"/>
      <c r="K38" s="158">
        <f t="shared" si="2"/>
        <v>0</v>
      </c>
      <c r="L38" s="158">
        <f t="shared" si="3"/>
        <v>14.124165904720757</v>
      </c>
    </row>
    <row r="39" spans="1:12" ht="15.75">
      <c r="A39" s="84" t="s">
        <v>328</v>
      </c>
      <c r="B39" s="154" t="s">
        <v>5</v>
      </c>
      <c r="C39" s="157" t="s">
        <v>354</v>
      </c>
      <c r="D39" s="204" t="s">
        <v>73</v>
      </c>
      <c r="E39" s="154" t="s">
        <v>2</v>
      </c>
      <c r="F39" s="158"/>
      <c r="G39" s="158">
        <f aca="true" t="shared" si="4" ref="G39:G70">SUM(F39/$F$6*100/5)</f>
        <v>0</v>
      </c>
      <c r="H39" s="158"/>
      <c r="I39" s="158">
        <f aca="true" t="shared" si="5" ref="I39:I70">SUM(H39/$H$6*300/10)</f>
        <v>0</v>
      </c>
      <c r="J39" s="159">
        <f>ZUL!$H$158</f>
        <v>48</v>
      </c>
      <c r="K39" s="158">
        <f aca="true" t="shared" si="6" ref="K39:K70">SUM(J39/$J$6*100/2)</f>
        <v>13.84881708020773</v>
      </c>
      <c r="L39" s="158">
        <f aca="true" t="shared" si="7" ref="L39:L70">SUM(G39+I39+K39)</f>
        <v>13.84881708020773</v>
      </c>
    </row>
    <row r="40" spans="1:12" ht="15.75">
      <c r="A40" s="84" t="s">
        <v>173</v>
      </c>
      <c r="B40" s="154" t="s">
        <v>39</v>
      </c>
      <c r="C40" s="157" t="s">
        <v>219</v>
      </c>
      <c r="D40" s="204" t="s">
        <v>78</v>
      </c>
      <c r="E40" s="154" t="s">
        <v>2</v>
      </c>
      <c r="F40" s="158">
        <v>90.7</v>
      </c>
      <c r="G40" s="158">
        <f t="shared" si="4"/>
        <v>5.552494643403735</v>
      </c>
      <c r="H40" s="158">
        <v>76.2</v>
      </c>
      <c r="I40" s="158">
        <f t="shared" si="5"/>
        <v>4.902423332618486</v>
      </c>
      <c r="J40" s="159">
        <f>BOR!$H$149</f>
        <v>11.4</v>
      </c>
      <c r="K40" s="158">
        <f t="shared" si="6"/>
        <v>3.2890940565493363</v>
      </c>
      <c r="L40" s="158">
        <f t="shared" si="7"/>
        <v>13.744012032571558</v>
      </c>
    </row>
    <row r="41" spans="1:12" ht="15.75">
      <c r="A41" s="84" t="s">
        <v>140</v>
      </c>
      <c r="B41" s="154" t="s">
        <v>42</v>
      </c>
      <c r="C41" s="157" t="s">
        <v>234</v>
      </c>
      <c r="D41" s="204" t="s">
        <v>74</v>
      </c>
      <c r="E41" s="154" t="s">
        <v>2</v>
      </c>
      <c r="F41" s="158">
        <v>40.9</v>
      </c>
      <c r="G41" s="158">
        <f t="shared" si="4"/>
        <v>2.503826140189777</v>
      </c>
      <c r="H41" s="158">
        <v>81.5</v>
      </c>
      <c r="I41" s="158">
        <f t="shared" si="5"/>
        <v>5.243405532918723</v>
      </c>
      <c r="J41" s="159">
        <f>WP!$H$147</f>
        <v>20.7</v>
      </c>
      <c r="K41" s="158">
        <f t="shared" si="6"/>
        <v>5.9723023658395835</v>
      </c>
      <c r="L41" s="158">
        <f t="shared" si="7"/>
        <v>13.719534038948083</v>
      </c>
    </row>
    <row r="42" spans="1:12" ht="15.75">
      <c r="A42" s="84" t="s">
        <v>102</v>
      </c>
      <c r="B42" s="154" t="s">
        <v>28</v>
      </c>
      <c r="C42" s="157" t="s">
        <v>229</v>
      </c>
      <c r="D42" s="204" t="s">
        <v>71</v>
      </c>
      <c r="E42" s="154" t="s">
        <v>69</v>
      </c>
      <c r="F42" s="158">
        <v>53.6</v>
      </c>
      <c r="G42" s="158">
        <f t="shared" si="4"/>
        <v>3.2812978267523727</v>
      </c>
      <c r="H42" s="158">
        <v>159</v>
      </c>
      <c r="I42" s="158">
        <f t="shared" si="5"/>
        <v>10.229466009007078</v>
      </c>
      <c r="J42" s="159"/>
      <c r="K42" s="158">
        <f t="shared" si="6"/>
        <v>0</v>
      </c>
      <c r="L42" s="158">
        <f t="shared" si="7"/>
        <v>13.510763835759452</v>
      </c>
    </row>
    <row r="43" spans="1:12" ht="15.75">
      <c r="A43" s="84" t="s">
        <v>57</v>
      </c>
      <c r="B43" s="154" t="s">
        <v>34</v>
      </c>
      <c r="C43" s="157" t="s">
        <v>222</v>
      </c>
      <c r="D43" s="204" t="s">
        <v>91</v>
      </c>
      <c r="E43" s="154" t="s">
        <v>69</v>
      </c>
      <c r="F43" s="158">
        <v>92.7</v>
      </c>
      <c r="G43" s="158">
        <f t="shared" si="4"/>
        <v>5.674931129476585</v>
      </c>
      <c r="H43" s="158">
        <v>28.7</v>
      </c>
      <c r="I43" s="158">
        <f t="shared" si="5"/>
        <v>1.846450782757881</v>
      </c>
      <c r="J43" s="159">
        <f>'GAU-N'!$H$145</f>
        <v>18.1</v>
      </c>
      <c r="K43" s="158">
        <f t="shared" si="6"/>
        <v>5.222158107328332</v>
      </c>
      <c r="L43" s="158">
        <f t="shared" si="7"/>
        <v>12.743540019562797</v>
      </c>
    </row>
    <row r="44" spans="1:12" ht="15.75">
      <c r="A44" s="84" t="s">
        <v>154</v>
      </c>
      <c r="B44" s="154" t="s">
        <v>42</v>
      </c>
      <c r="C44" s="157" t="s">
        <v>312</v>
      </c>
      <c r="D44" s="204" t="s">
        <v>66</v>
      </c>
      <c r="E44" s="154" t="s">
        <v>2</v>
      </c>
      <c r="F44" s="158">
        <v>166.5</v>
      </c>
      <c r="G44" s="158">
        <f t="shared" si="4"/>
        <v>10.19283746556474</v>
      </c>
      <c r="H44" s="158">
        <v>27.9</v>
      </c>
      <c r="I44" s="158">
        <f t="shared" si="5"/>
        <v>1.794981771391808</v>
      </c>
      <c r="J44" s="159"/>
      <c r="K44" s="158">
        <f t="shared" si="6"/>
        <v>0</v>
      </c>
      <c r="L44" s="158">
        <f t="shared" si="7"/>
        <v>11.987819236956547</v>
      </c>
    </row>
    <row r="45" spans="1:12" ht="15.75">
      <c r="A45" s="84" t="s">
        <v>320</v>
      </c>
      <c r="B45" s="154" t="s">
        <v>28</v>
      </c>
      <c r="C45" s="157" t="s">
        <v>337</v>
      </c>
      <c r="D45" s="204" t="s">
        <v>66</v>
      </c>
      <c r="E45" s="154" t="s">
        <v>2</v>
      </c>
      <c r="F45" s="158"/>
      <c r="G45" s="158">
        <f t="shared" si="4"/>
        <v>0</v>
      </c>
      <c r="H45" s="158"/>
      <c r="I45" s="158">
        <f t="shared" si="5"/>
        <v>0</v>
      </c>
      <c r="J45" s="159">
        <f>'EP'!$H$151</f>
        <v>41.3</v>
      </c>
      <c r="K45" s="158">
        <f t="shared" si="6"/>
        <v>11.915753029428734</v>
      </c>
      <c r="L45" s="158">
        <f t="shared" si="7"/>
        <v>11.915753029428734</v>
      </c>
    </row>
    <row r="46" spans="1:12" ht="15.75">
      <c r="A46" s="161" t="s">
        <v>30</v>
      </c>
      <c r="B46" s="154" t="s">
        <v>3</v>
      </c>
      <c r="C46" s="157" t="s">
        <v>334</v>
      </c>
      <c r="D46" s="204" t="s">
        <v>77</v>
      </c>
      <c r="E46" s="154" t="s">
        <v>2</v>
      </c>
      <c r="F46" s="158"/>
      <c r="G46" s="158">
        <f t="shared" si="4"/>
        <v>0</v>
      </c>
      <c r="H46" s="158"/>
      <c r="I46" s="158">
        <f t="shared" si="5"/>
        <v>0</v>
      </c>
      <c r="J46" s="159">
        <f>BOL!$H$141</f>
        <v>40.599999999999994</v>
      </c>
      <c r="K46" s="158">
        <f t="shared" si="6"/>
        <v>11.713791113675704</v>
      </c>
      <c r="L46" s="158">
        <f t="shared" si="7"/>
        <v>11.713791113675704</v>
      </c>
    </row>
    <row r="47" spans="1:12" ht="15.75">
      <c r="A47" s="84" t="s">
        <v>161</v>
      </c>
      <c r="B47" s="154" t="s">
        <v>5</v>
      </c>
      <c r="C47" s="157" t="s">
        <v>261</v>
      </c>
      <c r="D47" s="204" t="s">
        <v>77</v>
      </c>
      <c r="E47" s="154" t="s">
        <v>2</v>
      </c>
      <c r="F47" s="158">
        <v>12.3</v>
      </c>
      <c r="G47" s="158">
        <f t="shared" si="4"/>
        <v>0.7529843893480257</v>
      </c>
      <c r="H47" s="158">
        <v>127.3</v>
      </c>
      <c r="I47" s="158">
        <f t="shared" si="5"/>
        <v>8.19000643362642</v>
      </c>
      <c r="J47" s="159">
        <f>BOL!$H$139</f>
        <v>6.5</v>
      </c>
      <c r="K47" s="158">
        <f t="shared" si="6"/>
        <v>1.8753606462781303</v>
      </c>
      <c r="L47" s="158">
        <f t="shared" si="7"/>
        <v>10.818351469252576</v>
      </c>
    </row>
    <row r="48" spans="1:12" ht="15.75">
      <c r="A48" s="84" t="s">
        <v>123</v>
      </c>
      <c r="B48" s="154" t="s">
        <v>29</v>
      </c>
      <c r="C48" s="157" t="s">
        <v>217</v>
      </c>
      <c r="D48" s="204" t="s">
        <v>67</v>
      </c>
      <c r="E48" s="154" t="s">
        <v>2</v>
      </c>
      <c r="F48" s="158">
        <v>69.4</v>
      </c>
      <c r="G48" s="158">
        <f t="shared" si="4"/>
        <v>4.248546066727885</v>
      </c>
      <c r="H48" s="158">
        <v>38.2</v>
      </c>
      <c r="I48" s="158">
        <f t="shared" si="5"/>
        <v>2.4576452927300023</v>
      </c>
      <c r="J48" s="159">
        <f>KZN!$H$148</f>
        <v>12.8</v>
      </c>
      <c r="K48" s="158">
        <f t="shared" si="6"/>
        <v>3.693017888055395</v>
      </c>
      <c r="L48" s="158">
        <f t="shared" si="7"/>
        <v>10.399209247513282</v>
      </c>
    </row>
    <row r="49" spans="1:12" ht="15.75">
      <c r="A49" s="84" t="s">
        <v>296</v>
      </c>
      <c r="B49" s="154" t="s">
        <v>43</v>
      </c>
      <c r="C49" s="157" t="s">
        <v>351</v>
      </c>
      <c r="D49" s="204" t="s">
        <v>74</v>
      </c>
      <c r="E49" s="154" t="s">
        <v>2</v>
      </c>
      <c r="F49" s="158"/>
      <c r="G49" s="158">
        <f t="shared" si="4"/>
        <v>0</v>
      </c>
      <c r="H49" s="158"/>
      <c r="I49" s="158">
        <f t="shared" si="5"/>
        <v>0</v>
      </c>
      <c r="J49" s="159">
        <f>WP!$H$149</f>
        <v>34.7</v>
      </c>
      <c r="K49" s="158">
        <f t="shared" si="6"/>
        <v>10.011540680900174</v>
      </c>
      <c r="L49" s="158">
        <f t="shared" si="7"/>
        <v>10.011540680900174</v>
      </c>
    </row>
    <row r="50" spans="1:12" ht="15.75">
      <c r="A50" s="84" t="s">
        <v>93</v>
      </c>
      <c r="B50" s="154" t="s">
        <v>42</v>
      </c>
      <c r="C50" s="157" t="s">
        <v>311</v>
      </c>
      <c r="D50" s="204" t="s">
        <v>67</v>
      </c>
      <c r="E50" s="154" t="s">
        <v>2</v>
      </c>
      <c r="F50" s="158">
        <v>76.5</v>
      </c>
      <c r="G50" s="158">
        <f t="shared" si="4"/>
        <v>4.683195592286501</v>
      </c>
      <c r="H50" s="158">
        <v>78.9</v>
      </c>
      <c r="I50" s="158">
        <f t="shared" si="5"/>
        <v>5.076131245978983</v>
      </c>
      <c r="J50" s="159"/>
      <c r="K50" s="158">
        <f t="shared" si="6"/>
        <v>0</v>
      </c>
      <c r="L50" s="158">
        <f t="shared" si="7"/>
        <v>9.759326838265483</v>
      </c>
    </row>
    <row r="51" spans="1:12" ht="15.75">
      <c r="A51" s="84" t="s">
        <v>87</v>
      </c>
      <c r="B51" s="154" t="s">
        <v>3</v>
      </c>
      <c r="C51" s="157" t="s">
        <v>235</v>
      </c>
      <c r="D51" s="204" t="s">
        <v>75</v>
      </c>
      <c r="E51" s="154" t="s">
        <v>2</v>
      </c>
      <c r="F51" s="158">
        <v>19.3</v>
      </c>
      <c r="G51" s="158">
        <f t="shared" si="4"/>
        <v>1.1815120906029999</v>
      </c>
      <c r="H51" s="158">
        <v>71.1</v>
      </c>
      <c r="I51" s="158">
        <f t="shared" si="5"/>
        <v>4.5743083851597675</v>
      </c>
      <c r="J51" s="159">
        <f>'S-CAPE'!$H$152</f>
        <v>13.8</v>
      </c>
      <c r="K51" s="158">
        <f t="shared" si="6"/>
        <v>3.981534910559723</v>
      </c>
      <c r="L51" s="158">
        <f t="shared" si="7"/>
        <v>9.737355386322491</v>
      </c>
    </row>
    <row r="52" spans="1:12" ht="15.75">
      <c r="A52" s="84" t="s">
        <v>269</v>
      </c>
      <c r="B52" s="154" t="s">
        <v>294</v>
      </c>
      <c r="C52" s="157" t="s">
        <v>295</v>
      </c>
      <c r="D52" s="204" t="s">
        <v>83</v>
      </c>
      <c r="E52" s="154" t="s">
        <v>69</v>
      </c>
      <c r="F52" s="158"/>
      <c r="G52" s="158">
        <f t="shared" si="4"/>
        <v>0</v>
      </c>
      <c r="H52" s="158">
        <v>22.3</v>
      </c>
      <c r="I52" s="158">
        <f t="shared" si="5"/>
        <v>1.4346986918292943</v>
      </c>
      <c r="J52" s="159">
        <f>MPUM!$H$144</f>
        <v>26.499999999999996</v>
      </c>
      <c r="K52" s="158">
        <f t="shared" si="6"/>
        <v>7.645701096364683</v>
      </c>
      <c r="L52" s="158">
        <f t="shared" si="7"/>
        <v>9.080399788193978</v>
      </c>
    </row>
    <row r="53" spans="1:12" ht="15.75">
      <c r="A53" s="84" t="s">
        <v>40</v>
      </c>
      <c r="B53" s="154" t="s">
        <v>6</v>
      </c>
      <c r="C53" s="157" t="s">
        <v>206</v>
      </c>
      <c r="D53" s="204" t="s">
        <v>67</v>
      </c>
      <c r="E53" s="154" t="s">
        <v>2</v>
      </c>
      <c r="F53" s="158">
        <v>142.2</v>
      </c>
      <c r="G53" s="158">
        <f t="shared" si="4"/>
        <v>8.705234159779613</v>
      </c>
      <c r="H53" s="158">
        <v>0</v>
      </c>
      <c r="I53" s="158">
        <f t="shared" si="5"/>
        <v>0</v>
      </c>
      <c r="J53" s="159"/>
      <c r="K53" s="158">
        <f t="shared" si="6"/>
        <v>0</v>
      </c>
      <c r="L53" s="158">
        <f t="shared" si="7"/>
        <v>8.705234159779613</v>
      </c>
    </row>
    <row r="54" spans="1:12" ht="15.75">
      <c r="A54" s="84" t="s">
        <v>189</v>
      </c>
      <c r="B54" s="154" t="s">
        <v>26</v>
      </c>
      <c r="C54" s="157" t="s">
        <v>285</v>
      </c>
      <c r="D54" s="204" t="s">
        <v>73</v>
      </c>
      <c r="E54" s="154" t="s">
        <v>2</v>
      </c>
      <c r="F54" s="158">
        <v>82</v>
      </c>
      <c r="G54" s="158">
        <f t="shared" si="4"/>
        <v>5.019895928986839</v>
      </c>
      <c r="H54" s="158">
        <v>46.3</v>
      </c>
      <c r="I54" s="158">
        <f t="shared" si="5"/>
        <v>2.9787690328114946</v>
      </c>
      <c r="J54" s="159"/>
      <c r="K54" s="158">
        <f t="shared" si="6"/>
        <v>0</v>
      </c>
      <c r="L54" s="158">
        <f t="shared" si="7"/>
        <v>7.998664961798333</v>
      </c>
    </row>
    <row r="55" spans="1:12" ht="15.75">
      <c r="A55" s="84" t="s">
        <v>321</v>
      </c>
      <c r="B55" s="154" t="s">
        <v>26</v>
      </c>
      <c r="C55" s="157" t="s">
        <v>336</v>
      </c>
      <c r="D55" s="204" t="s">
        <v>66</v>
      </c>
      <c r="E55" s="154" t="s">
        <v>2</v>
      </c>
      <c r="F55" s="158"/>
      <c r="G55" s="158">
        <f t="shared" si="4"/>
        <v>0</v>
      </c>
      <c r="H55" s="158"/>
      <c r="I55" s="158">
        <f t="shared" si="5"/>
        <v>0</v>
      </c>
      <c r="J55" s="159">
        <f>'EP'!$H$152</f>
        <v>27.4</v>
      </c>
      <c r="K55" s="158">
        <f t="shared" si="6"/>
        <v>7.9053664166185795</v>
      </c>
      <c r="L55" s="158">
        <f t="shared" si="7"/>
        <v>7.9053664166185795</v>
      </c>
    </row>
    <row r="56" spans="1:12" ht="15.75">
      <c r="A56" s="84" t="s">
        <v>121</v>
      </c>
      <c r="B56" s="154" t="s">
        <v>25</v>
      </c>
      <c r="C56" s="157" t="s">
        <v>299</v>
      </c>
      <c r="D56" s="204" t="s">
        <v>88</v>
      </c>
      <c r="E56" s="154" t="s">
        <v>2</v>
      </c>
      <c r="F56" s="158">
        <v>102.3</v>
      </c>
      <c r="G56" s="158">
        <f t="shared" si="4"/>
        <v>6.262626262626263</v>
      </c>
      <c r="H56" s="158">
        <v>24.9</v>
      </c>
      <c r="I56" s="158">
        <f t="shared" si="5"/>
        <v>1.6019729787690327</v>
      </c>
      <c r="J56" s="159"/>
      <c r="K56" s="158">
        <f t="shared" si="6"/>
        <v>0</v>
      </c>
      <c r="L56" s="158">
        <f t="shared" si="7"/>
        <v>7.864599241395296</v>
      </c>
    </row>
    <row r="57" spans="1:12" ht="15.75">
      <c r="A57" s="84" t="s">
        <v>149</v>
      </c>
      <c r="B57" s="154" t="s">
        <v>25</v>
      </c>
      <c r="C57" s="157" t="s">
        <v>218</v>
      </c>
      <c r="D57" s="204" t="s">
        <v>74</v>
      </c>
      <c r="E57" s="154" t="s">
        <v>2</v>
      </c>
      <c r="F57" s="158">
        <v>79.8</v>
      </c>
      <c r="G57" s="158">
        <f t="shared" si="4"/>
        <v>4.885215794306704</v>
      </c>
      <c r="H57" s="158">
        <v>45.8</v>
      </c>
      <c r="I57" s="158">
        <f t="shared" si="5"/>
        <v>2.9466009007076983</v>
      </c>
      <c r="J57" s="159"/>
      <c r="K57" s="158">
        <f t="shared" si="6"/>
        <v>0</v>
      </c>
      <c r="L57" s="158">
        <f t="shared" si="7"/>
        <v>7.8318166950144015</v>
      </c>
    </row>
    <row r="58" spans="1:12" ht="15.75">
      <c r="A58" s="84" t="s">
        <v>80</v>
      </c>
      <c r="B58" s="154" t="s">
        <v>5</v>
      </c>
      <c r="C58" s="157"/>
      <c r="D58" s="204" t="s">
        <v>73</v>
      </c>
      <c r="E58" s="154" t="s">
        <v>2</v>
      </c>
      <c r="F58" s="158">
        <v>119.6</v>
      </c>
      <c r="G58" s="158">
        <f t="shared" si="4"/>
        <v>7.321701867156413</v>
      </c>
      <c r="H58" s="158"/>
      <c r="I58" s="158">
        <f t="shared" si="5"/>
        <v>0</v>
      </c>
      <c r="J58" s="159"/>
      <c r="K58" s="158">
        <f t="shared" si="6"/>
        <v>0</v>
      </c>
      <c r="L58" s="158">
        <f t="shared" si="7"/>
        <v>7.321701867156413</v>
      </c>
    </row>
    <row r="59" spans="1:12" ht="15.75">
      <c r="A59" s="161" t="s">
        <v>86</v>
      </c>
      <c r="B59" s="160" t="s">
        <v>25</v>
      </c>
      <c r="C59" s="157" t="s">
        <v>284</v>
      </c>
      <c r="D59" s="204" t="s">
        <v>73</v>
      </c>
      <c r="E59" s="154" t="s">
        <v>2</v>
      </c>
      <c r="F59" s="158">
        <v>85.7</v>
      </c>
      <c r="G59" s="158">
        <f t="shared" si="4"/>
        <v>5.24640342822161</v>
      </c>
      <c r="H59" s="158">
        <v>32</v>
      </c>
      <c r="I59" s="158">
        <f t="shared" si="5"/>
        <v>2.0587604546429334</v>
      </c>
      <c r="J59" s="159">
        <f>ZUL!$H$157</f>
        <v>0</v>
      </c>
      <c r="K59" s="158">
        <f t="shared" si="6"/>
        <v>0</v>
      </c>
      <c r="L59" s="158">
        <f t="shared" si="7"/>
        <v>7.3051638828645435</v>
      </c>
    </row>
    <row r="60" spans="1:12" ht="15.75">
      <c r="A60" s="84" t="s">
        <v>291</v>
      </c>
      <c r="B60" s="154" t="s">
        <v>56</v>
      </c>
      <c r="C60" s="157" t="s">
        <v>306</v>
      </c>
      <c r="D60" s="204" t="s">
        <v>68</v>
      </c>
      <c r="E60" s="154" t="s">
        <v>69</v>
      </c>
      <c r="F60" s="158">
        <v>79.2</v>
      </c>
      <c r="G60" s="158">
        <f t="shared" si="4"/>
        <v>4.848484848484849</v>
      </c>
      <c r="H60" s="158">
        <v>30.4</v>
      </c>
      <c r="I60" s="158">
        <f t="shared" si="5"/>
        <v>1.9558224319107869</v>
      </c>
      <c r="J60" s="159"/>
      <c r="K60" s="158">
        <f t="shared" si="6"/>
        <v>0</v>
      </c>
      <c r="L60" s="158">
        <f t="shared" si="7"/>
        <v>6.804307280395635</v>
      </c>
    </row>
    <row r="61" spans="1:12" ht="15.75">
      <c r="A61" s="84" t="s">
        <v>156</v>
      </c>
      <c r="B61" s="154" t="s">
        <v>4</v>
      </c>
      <c r="C61" s="157" t="s">
        <v>283</v>
      </c>
      <c r="D61" s="204" t="s">
        <v>73</v>
      </c>
      <c r="E61" s="154" t="s">
        <v>2</v>
      </c>
      <c r="F61" s="158">
        <v>92.5</v>
      </c>
      <c r="G61" s="158">
        <f t="shared" si="4"/>
        <v>5.6626874808693</v>
      </c>
      <c r="H61" s="158">
        <v>16.4</v>
      </c>
      <c r="I61" s="158">
        <f t="shared" si="5"/>
        <v>1.0551147330045034</v>
      </c>
      <c r="J61" s="159"/>
      <c r="K61" s="158">
        <f t="shared" si="6"/>
        <v>0</v>
      </c>
      <c r="L61" s="158">
        <f t="shared" si="7"/>
        <v>6.717802213873803</v>
      </c>
    </row>
    <row r="62" spans="1:12" ht="15.75">
      <c r="A62" s="84" t="s">
        <v>265</v>
      </c>
      <c r="B62" s="154" t="s">
        <v>29</v>
      </c>
      <c r="C62" s="157" t="s">
        <v>266</v>
      </c>
      <c r="D62" s="204" t="s">
        <v>78</v>
      </c>
      <c r="E62" s="154" t="s">
        <v>2</v>
      </c>
      <c r="F62" s="158">
        <v>0</v>
      </c>
      <c r="G62" s="158">
        <f t="shared" si="4"/>
        <v>0</v>
      </c>
      <c r="H62" s="158">
        <v>65.4</v>
      </c>
      <c r="I62" s="158">
        <f t="shared" si="5"/>
        <v>4.207591679176496</v>
      </c>
      <c r="J62" s="159">
        <f>BOR!$H$148</f>
        <v>8.5</v>
      </c>
      <c r="K62" s="158">
        <f t="shared" si="6"/>
        <v>2.452394691286786</v>
      </c>
      <c r="L62" s="158">
        <f t="shared" si="7"/>
        <v>6.659986370463282</v>
      </c>
    </row>
    <row r="63" spans="1:12" ht="15.75">
      <c r="A63" s="84" t="s">
        <v>31</v>
      </c>
      <c r="B63" s="154" t="s">
        <v>34</v>
      </c>
      <c r="C63" s="157" t="s">
        <v>352</v>
      </c>
      <c r="D63" s="204" t="s">
        <v>74</v>
      </c>
      <c r="E63" s="154" t="s">
        <v>2</v>
      </c>
      <c r="F63" s="158"/>
      <c r="G63" s="158">
        <f t="shared" si="4"/>
        <v>0</v>
      </c>
      <c r="H63" s="158"/>
      <c r="I63" s="158">
        <f t="shared" si="5"/>
        <v>0</v>
      </c>
      <c r="J63" s="159">
        <f>WP!$H$145</f>
        <v>22.8</v>
      </c>
      <c r="K63" s="158">
        <f t="shared" si="6"/>
        <v>6.578188113098673</v>
      </c>
      <c r="L63" s="158">
        <f t="shared" si="7"/>
        <v>6.578188113098673</v>
      </c>
    </row>
    <row r="64" spans="1:12" ht="15.75">
      <c r="A64" s="84" t="s">
        <v>179</v>
      </c>
      <c r="B64" s="154" t="s">
        <v>47</v>
      </c>
      <c r="C64" s="157" t="s">
        <v>236</v>
      </c>
      <c r="D64" s="204" t="s">
        <v>75</v>
      </c>
      <c r="E64" s="154" t="s">
        <v>2</v>
      </c>
      <c r="F64" s="158">
        <v>61.6</v>
      </c>
      <c r="G64" s="158">
        <f t="shared" si="4"/>
        <v>3.7710437710437708</v>
      </c>
      <c r="H64" s="158">
        <v>0</v>
      </c>
      <c r="I64" s="158">
        <f t="shared" si="5"/>
        <v>0</v>
      </c>
      <c r="J64" s="159">
        <f>'S-CAPE'!$H$150</f>
        <v>9</v>
      </c>
      <c r="K64" s="158">
        <f t="shared" si="6"/>
        <v>2.5966532025389495</v>
      </c>
      <c r="L64" s="158">
        <f t="shared" si="7"/>
        <v>6.367696973582721</v>
      </c>
    </row>
    <row r="65" spans="1:12" ht="15.75">
      <c r="A65" s="84" t="s">
        <v>95</v>
      </c>
      <c r="B65" s="154" t="s">
        <v>39</v>
      </c>
      <c r="C65" s="157" t="s">
        <v>276</v>
      </c>
      <c r="D65" s="204" t="s">
        <v>91</v>
      </c>
      <c r="E65" s="154" t="s">
        <v>69</v>
      </c>
      <c r="F65" s="158">
        <v>42.4</v>
      </c>
      <c r="G65" s="158">
        <f t="shared" si="4"/>
        <v>2.5956535047444143</v>
      </c>
      <c r="H65" s="158">
        <v>47.6</v>
      </c>
      <c r="I65" s="158">
        <f t="shared" si="5"/>
        <v>3.062406176281364</v>
      </c>
      <c r="J65" s="159">
        <f>'GAU-N'!$H$148</f>
        <v>2</v>
      </c>
      <c r="K65" s="158">
        <f t="shared" si="6"/>
        <v>0.5770340450086554</v>
      </c>
      <c r="L65" s="158">
        <f t="shared" si="7"/>
        <v>6.2350937260344335</v>
      </c>
    </row>
    <row r="66" spans="1:12" ht="15.75">
      <c r="A66" s="84" t="s">
        <v>33</v>
      </c>
      <c r="B66" s="154" t="s">
        <v>34</v>
      </c>
      <c r="C66" s="157" t="s">
        <v>211</v>
      </c>
      <c r="D66" s="204" t="s">
        <v>71</v>
      </c>
      <c r="E66" s="154" t="s">
        <v>69</v>
      </c>
      <c r="F66" s="158">
        <v>47.6</v>
      </c>
      <c r="G66" s="158">
        <f t="shared" si="4"/>
        <v>2.913988368533823</v>
      </c>
      <c r="H66" s="158">
        <v>10.8</v>
      </c>
      <c r="I66" s="158">
        <f t="shared" si="5"/>
        <v>0.6948316534419902</v>
      </c>
      <c r="J66" s="159">
        <f>'C-GAU'!$H$147</f>
        <v>9.1</v>
      </c>
      <c r="K66" s="158">
        <f t="shared" si="6"/>
        <v>2.6255049047893824</v>
      </c>
      <c r="L66" s="158">
        <f t="shared" si="7"/>
        <v>6.234324926765195</v>
      </c>
    </row>
    <row r="67" spans="1:12" ht="15.75">
      <c r="A67" s="161" t="s">
        <v>292</v>
      </c>
      <c r="B67" s="154" t="s">
        <v>70</v>
      </c>
      <c r="C67" s="157" t="s">
        <v>300</v>
      </c>
      <c r="D67" s="204" t="s">
        <v>88</v>
      </c>
      <c r="E67" s="154" t="s">
        <v>2</v>
      </c>
      <c r="F67" s="158">
        <v>52.2</v>
      </c>
      <c r="G67" s="158">
        <f t="shared" si="4"/>
        <v>3.1955922865013777</v>
      </c>
      <c r="H67" s="158">
        <v>6.9</v>
      </c>
      <c r="I67" s="158">
        <f t="shared" si="5"/>
        <v>0.44392022303238254</v>
      </c>
      <c r="J67" s="159">
        <f>'W-COAST'!$H$139</f>
        <v>8.6</v>
      </c>
      <c r="K67" s="158">
        <f t="shared" si="6"/>
        <v>2.4812463935372184</v>
      </c>
      <c r="L67" s="158">
        <f t="shared" si="7"/>
        <v>6.120758903070978</v>
      </c>
    </row>
    <row r="68" spans="1:12" ht="15.75">
      <c r="A68" s="84" t="s">
        <v>152</v>
      </c>
      <c r="B68" s="154" t="s">
        <v>6</v>
      </c>
      <c r="C68" s="157" t="s">
        <v>216</v>
      </c>
      <c r="D68" s="204" t="s">
        <v>77</v>
      </c>
      <c r="E68" s="154" t="s">
        <v>2</v>
      </c>
      <c r="F68" s="158">
        <v>97.7</v>
      </c>
      <c r="G68" s="158">
        <f t="shared" si="4"/>
        <v>5.981022344658709</v>
      </c>
      <c r="H68" s="158">
        <v>0</v>
      </c>
      <c r="I68" s="158">
        <f t="shared" si="5"/>
        <v>0</v>
      </c>
      <c r="J68" s="159"/>
      <c r="K68" s="158">
        <f t="shared" si="6"/>
        <v>0</v>
      </c>
      <c r="L68" s="158">
        <f t="shared" si="7"/>
        <v>5.981022344658709</v>
      </c>
    </row>
    <row r="69" spans="1:12" ht="15.75">
      <c r="A69" s="84" t="s">
        <v>197</v>
      </c>
      <c r="B69" s="154" t="s">
        <v>34</v>
      </c>
      <c r="C69" s="157" t="s">
        <v>301</v>
      </c>
      <c r="D69" s="204" t="s">
        <v>88</v>
      </c>
      <c r="E69" s="154" t="s">
        <v>2</v>
      </c>
      <c r="F69" s="158">
        <v>63.2</v>
      </c>
      <c r="G69" s="158">
        <f t="shared" si="4"/>
        <v>3.8689929599020507</v>
      </c>
      <c r="H69" s="158">
        <v>32.1</v>
      </c>
      <c r="I69" s="158">
        <f t="shared" si="5"/>
        <v>2.065194081063693</v>
      </c>
      <c r="J69" s="159">
        <f>'W-COAST'!$H$141</f>
        <v>0</v>
      </c>
      <c r="K69" s="158">
        <f t="shared" si="6"/>
        <v>0</v>
      </c>
      <c r="L69" s="158">
        <f t="shared" si="7"/>
        <v>5.934187040965744</v>
      </c>
    </row>
    <row r="70" spans="1:12" ht="15.75">
      <c r="A70" s="84" t="s">
        <v>195</v>
      </c>
      <c r="B70" s="154" t="s">
        <v>42</v>
      </c>
      <c r="C70" s="157" t="s">
        <v>228</v>
      </c>
      <c r="D70" s="204" t="s">
        <v>73</v>
      </c>
      <c r="E70" s="154" t="s">
        <v>2</v>
      </c>
      <c r="F70" s="158">
        <v>94.3</v>
      </c>
      <c r="G70" s="158">
        <f t="shared" si="4"/>
        <v>5.772880318334865</v>
      </c>
      <c r="H70" s="158">
        <v>0</v>
      </c>
      <c r="I70" s="158">
        <f t="shared" si="5"/>
        <v>0</v>
      </c>
      <c r="J70" s="159"/>
      <c r="K70" s="158">
        <f t="shared" si="6"/>
        <v>0</v>
      </c>
      <c r="L70" s="158">
        <f t="shared" si="7"/>
        <v>5.772880318334865</v>
      </c>
    </row>
    <row r="71" spans="1:12" ht="15.75">
      <c r="A71" s="84" t="s">
        <v>147</v>
      </c>
      <c r="B71" s="154" t="s">
        <v>39</v>
      </c>
      <c r="C71" s="157" t="s">
        <v>212</v>
      </c>
      <c r="D71" s="204" t="s">
        <v>73</v>
      </c>
      <c r="E71" s="154" t="s">
        <v>2</v>
      </c>
      <c r="F71" s="158">
        <v>43.5</v>
      </c>
      <c r="G71" s="158">
        <f aca="true" t="shared" si="8" ref="G71:G102">SUM(F71/$F$6*100/5)</f>
        <v>2.662993572084481</v>
      </c>
      <c r="H71" s="158">
        <v>30.3</v>
      </c>
      <c r="I71" s="158">
        <f aca="true" t="shared" si="9" ref="I71:I102">SUM(H71/$H$6*300/10)</f>
        <v>1.949388805490028</v>
      </c>
      <c r="J71" s="159">
        <f>ZUL!$H$159</f>
        <v>3.2</v>
      </c>
      <c r="K71" s="158">
        <f aca="true" t="shared" si="10" ref="K71:K102">SUM(J71/$J$6*100/2)</f>
        <v>0.9232544720138488</v>
      </c>
      <c r="L71" s="158">
        <f aca="true" t="shared" si="11" ref="L71:L102">SUM(G71+I71+K71)</f>
        <v>5.535636849588357</v>
      </c>
    </row>
    <row r="72" spans="1:12" ht="15.75">
      <c r="A72" s="84" t="s">
        <v>187</v>
      </c>
      <c r="B72" s="154" t="s">
        <v>4</v>
      </c>
      <c r="C72" s="157" t="s">
        <v>238</v>
      </c>
      <c r="D72" s="204" t="s">
        <v>74</v>
      </c>
      <c r="E72" s="154" t="s">
        <v>2</v>
      </c>
      <c r="F72" s="158">
        <v>51.4</v>
      </c>
      <c r="G72" s="158">
        <f t="shared" si="8"/>
        <v>3.1466176920722377</v>
      </c>
      <c r="H72" s="158">
        <v>31.1</v>
      </c>
      <c r="I72" s="158">
        <f t="shared" si="9"/>
        <v>2.0008578168561013</v>
      </c>
      <c r="J72" s="159"/>
      <c r="K72" s="158">
        <f t="shared" si="10"/>
        <v>0</v>
      </c>
      <c r="L72" s="158">
        <f t="shared" si="11"/>
        <v>5.1474755089283395</v>
      </c>
    </row>
    <row r="73" spans="1:12" ht="15.75">
      <c r="A73" s="161" t="s">
        <v>128</v>
      </c>
      <c r="B73" s="154" t="s">
        <v>37</v>
      </c>
      <c r="C73" s="157" t="s">
        <v>302</v>
      </c>
      <c r="D73" s="204" t="s">
        <v>88</v>
      </c>
      <c r="E73" s="154" t="s">
        <v>2</v>
      </c>
      <c r="F73" s="158">
        <v>21</v>
      </c>
      <c r="G73" s="158">
        <f t="shared" si="8"/>
        <v>1.2855831037649221</v>
      </c>
      <c r="H73" s="158">
        <v>59.7</v>
      </c>
      <c r="I73" s="158">
        <f t="shared" si="9"/>
        <v>3.8408749731932232</v>
      </c>
      <c r="J73" s="159"/>
      <c r="K73" s="158">
        <f t="shared" si="10"/>
        <v>0</v>
      </c>
      <c r="L73" s="158">
        <f t="shared" si="11"/>
        <v>5.126458076958145</v>
      </c>
    </row>
    <row r="74" spans="1:12" ht="15.75">
      <c r="A74" s="84" t="s">
        <v>267</v>
      </c>
      <c r="B74" s="154" t="s">
        <v>47</v>
      </c>
      <c r="C74" s="157" t="s">
        <v>268</v>
      </c>
      <c r="D74" s="204" t="s">
        <v>71</v>
      </c>
      <c r="E74" s="154" t="s">
        <v>69</v>
      </c>
      <c r="F74" s="158"/>
      <c r="G74" s="158">
        <f t="shared" si="8"/>
        <v>0</v>
      </c>
      <c r="H74" s="158">
        <v>66.1</v>
      </c>
      <c r="I74" s="158">
        <f t="shared" si="9"/>
        <v>4.25262706412181</v>
      </c>
      <c r="J74" s="159">
        <f>'C-GAU'!$H$146</f>
        <v>2.9</v>
      </c>
      <c r="K74" s="158">
        <f t="shared" si="10"/>
        <v>0.8366993652625504</v>
      </c>
      <c r="L74" s="158">
        <f t="shared" si="11"/>
        <v>5.08932642938436</v>
      </c>
    </row>
    <row r="75" spans="1:12" ht="15.75">
      <c r="A75" s="84" t="s">
        <v>97</v>
      </c>
      <c r="B75" s="154" t="s">
        <v>119</v>
      </c>
      <c r="C75" s="157" t="s">
        <v>233</v>
      </c>
      <c r="D75" s="204" t="s">
        <v>91</v>
      </c>
      <c r="E75" s="154" t="s">
        <v>69</v>
      </c>
      <c r="F75" s="158">
        <v>34.7</v>
      </c>
      <c r="G75" s="158">
        <f t="shared" si="8"/>
        <v>2.1242730333639424</v>
      </c>
      <c r="H75" s="158">
        <v>44</v>
      </c>
      <c r="I75" s="158">
        <f t="shared" si="9"/>
        <v>2.830795625134034</v>
      </c>
      <c r="J75" s="159"/>
      <c r="K75" s="158">
        <f t="shared" si="10"/>
        <v>0</v>
      </c>
      <c r="L75" s="158">
        <f t="shared" si="11"/>
        <v>4.955068658497977</v>
      </c>
    </row>
    <row r="76" spans="1:12" ht="15.75">
      <c r="A76" s="84" t="s">
        <v>273</v>
      </c>
      <c r="B76" s="154" t="s">
        <v>2</v>
      </c>
      <c r="C76" s="157" t="s">
        <v>274</v>
      </c>
      <c r="D76" s="204" t="s">
        <v>91</v>
      </c>
      <c r="E76" s="154" t="s">
        <v>69</v>
      </c>
      <c r="F76" s="158"/>
      <c r="G76" s="158">
        <f t="shared" si="8"/>
        <v>0</v>
      </c>
      <c r="H76" s="158">
        <v>61.8</v>
      </c>
      <c r="I76" s="158">
        <f t="shared" si="9"/>
        <v>3.975981128029166</v>
      </c>
      <c r="J76" s="159">
        <f>'GAU-N'!$H$147</f>
        <v>3</v>
      </c>
      <c r="K76" s="158">
        <f t="shared" si="10"/>
        <v>0.8655510675129832</v>
      </c>
      <c r="L76" s="158">
        <f t="shared" si="11"/>
        <v>4.841532195542149</v>
      </c>
    </row>
    <row r="77" spans="1:12" ht="15.75">
      <c r="A77" s="84" t="s">
        <v>286</v>
      </c>
      <c r="B77" s="154" t="s">
        <v>47</v>
      </c>
      <c r="C77" s="157" t="s">
        <v>287</v>
      </c>
      <c r="D77" s="204" t="s">
        <v>74</v>
      </c>
      <c r="E77" s="154" t="s">
        <v>2</v>
      </c>
      <c r="F77" s="158"/>
      <c r="G77" s="158">
        <f t="shared" si="8"/>
        <v>0</v>
      </c>
      <c r="H77" s="158">
        <v>72.4</v>
      </c>
      <c r="I77" s="158">
        <f t="shared" si="9"/>
        <v>4.657945528629638</v>
      </c>
      <c r="J77" s="159"/>
      <c r="K77" s="158">
        <f t="shared" si="10"/>
        <v>0</v>
      </c>
      <c r="L77" s="158">
        <f t="shared" si="11"/>
        <v>4.657945528629638</v>
      </c>
    </row>
    <row r="78" spans="1:12" ht="15.75">
      <c r="A78" s="84" t="s">
        <v>146</v>
      </c>
      <c r="B78" s="154" t="s">
        <v>47</v>
      </c>
      <c r="C78" s="157" t="s">
        <v>239</v>
      </c>
      <c r="D78" s="204" t="s">
        <v>68</v>
      </c>
      <c r="E78" s="154" t="s">
        <v>69</v>
      </c>
      <c r="F78" s="158">
        <v>15.4</v>
      </c>
      <c r="G78" s="158">
        <f t="shared" si="8"/>
        <v>0.9427609427609427</v>
      </c>
      <c r="H78" s="158">
        <v>20.9</v>
      </c>
      <c r="I78" s="158">
        <f t="shared" si="9"/>
        <v>1.3446279219386659</v>
      </c>
      <c r="J78" s="159">
        <f>OFS!$H$145</f>
        <v>6.6</v>
      </c>
      <c r="K78" s="158">
        <f t="shared" si="10"/>
        <v>1.904212348528563</v>
      </c>
      <c r="L78" s="158">
        <f t="shared" si="11"/>
        <v>4.1916012132281715</v>
      </c>
    </row>
    <row r="79" spans="1:12" ht="15.75">
      <c r="A79" s="84" t="s">
        <v>325</v>
      </c>
      <c r="B79" s="154" t="s">
        <v>28</v>
      </c>
      <c r="C79" s="157" t="s">
        <v>342</v>
      </c>
      <c r="D79" s="204" t="s">
        <v>67</v>
      </c>
      <c r="E79" s="154" t="s">
        <v>2</v>
      </c>
      <c r="F79" s="158"/>
      <c r="G79" s="158">
        <f t="shared" si="8"/>
        <v>0</v>
      </c>
      <c r="H79" s="158"/>
      <c r="I79" s="158">
        <f t="shared" si="9"/>
        <v>0</v>
      </c>
      <c r="J79" s="159">
        <f>KZN!$H$150</f>
        <v>13.9</v>
      </c>
      <c r="K79" s="158">
        <f t="shared" si="10"/>
        <v>4.010386612810156</v>
      </c>
      <c r="L79" s="158">
        <f t="shared" si="11"/>
        <v>4.010386612810156</v>
      </c>
    </row>
    <row r="80" spans="1:12" ht="15.75">
      <c r="A80" s="84" t="s">
        <v>94</v>
      </c>
      <c r="B80" s="154" t="s">
        <v>29</v>
      </c>
      <c r="C80" s="157" t="s">
        <v>293</v>
      </c>
      <c r="D80" s="204" t="s">
        <v>83</v>
      </c>
      <c r="E80" s="154" t="s">
        <v>69</v>
      </c>
      <c r="F80" s="158">
        <v>44.8</v>
      </c>
      <c r="G80" s="158">
        <f t="shared" si="8"/>
        <v>2.7425772880318333</v>
      </c>
      <c r="H80" s="158">
        <v>19.4</v>
      </c>
      <c r="I80" s="158">
        <f t="shared" si="9"/>
        <v>1.2481235256272787</v>
      </c>
      <c r="J80" s="159">
        <f>MPUM!$H$145</f>
        <v>0</v>
      </c>
      <c r="K80" s="158">
        <f t="shared" si="10"/>
        <v>0</v>
      </c>
      <c r="L80" s="158">
        <f t="shared" si="11"/>
        <v>3.990700813659112</v>
      </c>
    </row>
    <row r="81" spans="1:12" ht="15.75">
      <c r="A81" s="84" t="s">
        <v>270</v>
      </c>
      <c r="B81" s="154" t="s">
        <v>43</v>
      </c>
      <c r="C81" s="157" t="s">
        <v>272</v>
      </c>
      <c r="D81" s="204" t="s">
        <v>67</v>
      </c>
      <c r="E81" s="154" t="s">
        <v>2</v>
      </c>
      <c r="F81" s="158"/>
      <c r="G81" s="158">
        <f t="shared" si="8"/>
        <v>0</v>
      </c>
      <c r="H81" s="158">
        <v>55.2</v>
      </c>
      <c r="I81" s="158">
        <f t="shared" si="9"/>
        <v>3.5513617842590604</v>
      </c>
      <c r="J81" s="159"/>
      <c r="K81" s="158">
        <f t="shared" si="10"/>
        <v>0</v>
      </c>
      <c r="L81" s="158">
        <f t="shared" si="11"/>
        <v>3.5513617842590604</v>
      </c>
    </row>
    <row r="82" spans="1:12" ht="15.75">
      <c r="A82" s="84" t="s">
        <v>100</v>
      </c>
      <c r="B82" s="154" t="s">
        <v>4</v>
      </c>
      <c r="C82" s="157"/>
      <c r="D82" s="204" t="s">
        <v>77</v>
      </c>
      <c r="E82" s="154" t="s">
        <v>2</v>
      </c>
      <c r="F82" s="158">
        <v>56.9</v>
      </c>
      <c r="G82" s="158">
        <f t="shared" si="8"/>
        <v>3.483318028772574</v>
      </c>
      <c r="H82" s="158">
        <v>0</v>
      </c>
      <c r="I82" s="158">
        <f t="shared" si="9"/>
        <v>0</v>
      </c>
      <c r="J82" s="159"/>
      <c r="K82" s="158">
        <f t="shared" si="10"/>
        <v>0</v>
      </c>
      <c r="L82" s="158">
        <f t="shared" si="11"/>
        <v>3.483318028772574</v>
      </c>
    </row>
    <row r="83" spans="1:12" ht="15.75">
      <c r="A83" s="84" t="s">
        <v>45</v>
      </c>
      <c r="B83" s="154" t="s">
        <v>4</v>
      </c>
      <c r="C83" s="157" t="s">
        <v>231</v>
      </c>
      <c r="D83" s="204" t="s">
        <v>77</v>
      </c>
      <c r="E83" s="154" t="s">
        <v>2</v>
      </c>
      <c r="F83" s="158">
        <v>56.9</v>
      </c>
      <c r="G83" s="158">
        <f t="shared" si="8"/>
        <v>3.483318028772574</v>
      </c>
      <c r="H83" s="158">
        <v>0</v>
      </c>
      <c r="I83" s="158">
        <f t="shared" si="9"/>
        <v>0</v>
      </c>
      <c r="J83" s="159"/>
      <c r="K83" s="158">
        <f t="shared" si="10"/>
        <v>0</v>
      </c>
      <c r="L83" s="158">
        <f t="shared" si="11"/>
        <v>3.483318028772574</v>
      </c>
    </row>
    <row r="84" spans="1:12" ht="15.75">
      <c r="A84" s="84" t="s">
        <v>190</v>
      </c>
      <c r="B84" s="154" t="s">
        <v>29</v>
      </c>
      <c r="C84" s="157" t="s">
        <v>240</v>
      </c>
      <c r="D84" s="204" t="s">
        <v>83</v>
      </c>
      <c r="E84" s="154" t="s">
        <v>69</v>
      </c>
      <c r="F84" s="158">
        <v>48.1</v>
      </c>
      <c r="G84" s="158">
        <f t="shared" si="8"/>
        <v>2.9445974900520353</v>
      </c>
      <c r="H84" s="158">
        <v>8.3</v>
      </c>
      <c r="I84" s="158">
        <f t="shared" si="9"/>
        <v>0.5339909929230109</v>
      </c>
      <c r="J84" s="159"/>
      <c r="K84" s="158">
        <f t="shared" si="10"/>
        <v>0</v>
      </c>
      <c r="L84" s="158">
        <f t="shared" si="11"/>
        <v>3.478588482975046</v>
      </c>
    </row>
    <row r="85" spans="1:12" ht="15.75">
      <c r="A85" s="84" t="s">
        <v>182</v>
      </c>
      <c r="B85" s="154" t="s">
        <v>3</v>
      </c>
      <c r="C85" s="157" t="s">
        <v>262</v>
      </c>
      <c r="D85" s="204" t="s">
        <v>77</v>
      </c>
      <c r="E85" s="154" t="s">
        <v>2</v>
      </c>
      <c r="F85" s="158">
        <v>56.8</v>
      </c>
      <c r="G85" s="158">
        <f t="shared" si="8"/>
        <v>3.4771962044689317</v>
      </c>
      <c r="H85" s="158">
        <v>0</v>
      </c>
      <c r="I85" s="158">
        <f t="shared" si="9"/>
        <v>0</v>
      </c>
      <c r="J85" s="159"/>
      <c r="K85" s="158">
        <f t="shared" si="10"/>
        <v>0</v>
      </c>
      <c r="L85" s="158">
        <f t="shared" si="11"/>
        <v>3.4771962044689317</v>
      </c>
    </row>
    <row r="86" spans="1:12" ht="15.75">
      <c r="A86" s="84" t="s">
        <v>101</v>
      </c>
      <c r="B86" s="154" t="s">
        <v>37</v>
      </c>
      <c r="C86" s="157" t="s">
        <v>227</v>
      </c>
      <c r="D86" s="204" t="s">
        <v>78</v>
      </c>
      <c r="E86" s="154" t="s">
        <v>2</v>
      </c>
      <c r="F86" s="158">
        <v>54.5</v>
      </c>
      <c r="G86" s="158">
        <f t="shared" si="8"/>
        <v>3.3363942454851547</v>
      </c>
      <c r="H86" s="158">
        <v>0</v>
      </c>
      <c r="I86" s="158">
        <f t="shared" si="9"/>
        <v>0</v>
      </c>
      <c r="J86" s="159"/>
      <c r="K86" s="158">
        <f t="shared" si="10"/>
        <v>0</v>
      </c>
      <c r="L86" s="158">
        <f t="shared" si="11"/>
        <v>3.3363942454851547</v>
      </c>
    </row>
    <row r="87" spans="1:12" ht="15.75">
      <c r="A87" s="84" t="s">
        <v>52</v>
      </c>
      <c r="B87" s="154" t="s">
        <v>26</v>
      </c>
      <c r="C87" s="157"/>
      <c r="D87" s="204" t="s">
        <v>71</v>
      </c>
      <c r="E87" s="154" t="s">
        <v>69</v>
      </c>
      <c r="F87" s="158">
        <v>53.8</v>
      </c>
      <c r="G87" s="158">
        <f t="shared" si="8"/>
        <v>3.293541475359657</v>
      </c>
      <c r="H87" s="158">
        <v>0</v>
      </c>
      <c r="I87" s="158">
        <f t="shared" si="9"/>
        <v>0</v>
      </c>
      <c r="J87" s="159"/>
      <c r="K87" s="158">
        <f t="shared" si="10"/>
        <v>0</v>
      </c>
      <c r="L87" s="158">
        <f t="shared" si="11"/>
        <v>3.293541475359657</v>
      </c>
    </row>
    <row r="88" spans="1:12" ht="15.75">
      <c r="A88" s="84" t="s">
        <v>106</v>
      </c>
      <c r="B88" s="154" t="s">
        <v>34</v>
      </c>
      <c r="C88" s="157" t="s">
        <v>207</v>
      </c>
      <c r="D88" s="204" t="s">
        <v>67</v>
      </c>
      <c r="E88" s="154" t="s">
        <v>2</v>
      </c>
      <c r="F88" s="158">
        <v>52.9</v>
      </c>
      <c r="G88" s="158">
        <f t="shared" si="8"/>
        <v>3.2384450566268748</v>
      </c>
      <c r="H88" s="158">
        <v>0</v>
      </c>
      <c r="I88" s="158">
        <f t="shared" si="9"/>
        <v>0</v>
      </c>
      <c r="J88" s="159"/>
      <c r="K88" s="158">
        <f t="shared" si="10"/>
        <v>0</v>
      </c>
      <c r="L88" s="158">
        <f t="shared" si="11"/>
        <v>3.2384450566268748</v>
      </c>
    </row>
    <row r="89" spans="1:12" ht="15.75">
      <c r="A89" s="161" t="s">
        <v>281</v>
      </c>
      <c r="B89" s="154" t="s">
        <v>26</v>
      </c>
      <c r="C89" s="157" t="s">
        <v>282</v>
      </c>
      <c r="D89" s="204" t="s">
        <v>73</v>
      </c>
      <c r="E89" s="154" t="s">
        <v>2</v>
      </c>
      <c r="F89" s="158"/>
      <c r="G89" s="158">
        <f t="shared" si="8"/>
        <v>0</v>
      </c>
      <c r="H89" s="158">
        <v>38</v>
      </c>
      <c r="I89" s="158">
        <f t="shared" si="9"/>
        <v>2.444778039888484</v>
      </c>
      <c r="J89" s="159">
        <f>ZUL!$H$155</f>
        <v>2.6</v>
      </c>
      <c r="K89" s="158">
        <f t="shared" si="10"/>
        <v>0.7501442585112521</v>
      </c>
      <c r="L89" s="158">
        <f t="shared" si="11"/>
        <v>3.194922298399736</v>
      </c>
    </row>
    <row r="90" spans="1:12" ht="15.75">
      <c r="A90" s="84" t="s">
        <v>290</v>
      </c>
      <c r="B90" s="154" t="s">
        <v>4</v>
      </c>
      <c r="C90" s="157" t="s">
        <v>305</v>
      </c>
      <c r="D90" s="204" t="s">
        <v>68</v>
      </c>
      <c r="E90" s="154" t="s">
        <v>69</v>
      </c>
      <c r="F90" s="158">
        <v>28.1</v>
      </c>
      <c r="G90" s="158">
        <f t="shared" si="8"/>
        <v>1.7202326293235384</v>
      </c>
      <c r="H90" s="158">
        <v>20.1</v>
      </c>
      <c r="I90" s="158">
        <f t="shared" si="9"/>
        <v>1.293158910572593</v>
      </c>
      <c r="J90" s="159"/>
      <c r="K90" s="158">
        <f t="shared" si="10"/>
        <v>0</v>
      </c>
      <c r="L90" s="158">
        <f t="shared" si="11"/>
        <v>3.0133915398961313</v>
      </c>
    </row>
    <row r="91" spans="1:12" ht="15.75">
      <c r="A91" s="84" t="s">
        <v>193</v>
      </c>
      <c r="B91" s="154" t="s">
        <v>25</v>
      </c>
      <c r="C91" s="157" t="s">
        <v>308</v>
      </c>
      <c r="D91" s="204" t="s">
        <v>83</v>
      </c>
      <c r="E91" s="154" t="s">
        <v>69</v>
      </c>
      <c r="F91" s="158">
        <v>17.9</v>
      </c>
      <c r="G91" s="158">
        <f t="shared" si="8"/>
        <v>1.095806550352005</v>
      </c>
      <c r="H91" s="158">
        <v>28.8</v>
      </c>
      <c r="I91" s="158">
        <f t="shared" si="9"/>
        <v>1.8528844091786403</v>
      </c>
      <c r="J91" s="159"/>
      <c r="K91" s="158">
        <f t="shared" si="10"/>
        <v>0</v>
      </c>
      <c r="L91" s="158">
        <f t="shared" si="11"/>
        <v>2.948690959530645</v>
      </c>
    </row>
    <row r="92" spans="1:12" ht="15.75">
      <c r="A92" s="84" t="s">
        <v>355</v>
      </c>
      <c r="B92" s="154" t="s">
        <v>26</v>
      </c>
      <c r="C92" s="157" t="s">
        <v>309</v>
      </c>
      <c r="D92" s="204" t="s">
        <v>91</v>
      </c>
      <c r="E92" s="154" t="s">
        <v>69</v>
      </c>
      <c r="F92" s="158"/>
      <c r="G92" s="158">
        <f t="shared" si="8"/>
        <v>0</v>
      </c>
      <c r="H92" s="158">
        <v>43.9</v>
      </c>
      <c r="I92" s="158">
        <f t="shared" si="9"/>
        <v>2.8243619987132744</v>
      </c>
      <c r="J92" s="159">
        <f>'GAU-N'!$H$150</f>
        <v>0</v>
      </c>
      <c r="K92" s="158">
        <f t="shared" si="10"/>
        <v>0</v>
      </c>
      <c r="L92" s="158">
        <f t="shared" si="11"/>
        <v>2.8243619987132744</v>
      </c>
    </row>
    <row r="93" spans="1:12" ht="15.75">
      <c r="A93" s="84" t="s">
        <v>186</v>
      </c>
      <c r="B93" s="154" t="s">
        <v>47</v>
      </c>
      <c r="C93" s="157" t="s">
        <v>241</v>
      </c>
      <c r="D93" s="204" t="s">
        <v>74</v>
      </c>
      <c r="E93" s="154" t="s">
        <v>2</v>
      </c>
      <c r="F93" s="158">
        <v>45.9</v>
      </c>
      <c r="G93" s="158">
        <f t="shared" si="8"/>
        <v>2.809917355371901</v>
      </c>
      <c r="H93" s="158">
        <v>0</v>
      </c>
      <c r="I93" s="158">
        <f t="shared" si="9"/>
        <v>0</v>
      </c>
      <c r="J93" s="159"/>
      <c r="K93" s="158">
        <f t="shared" si="10"/>
        <v>0</v>
      </c>
      <c r="L93" s="158">
        <f t="shared" si="11"/>
        <v>2.809917355371901</v>
      </c>
    </row>
    <row r="94" spans="1:12" ht="15.75">
      <c r="A94" s="84" t="s">
        <v>191</v>
      </c>
      <c r="B94" s="154" t="s">
        <v>5</v>
      </c>
      <c r="C94" s="157" t="s">
        <v>242</v>
      </c>
      <c r="D94" s="204" t="s">
        <v>83</v>
      </c>
      <c r="E94" s="154" t="s">
        <v>69</v>
      </c>
      <c r="F94" s="158">
        <v>40.3</v>
      </c>
      <c r="G94" s="158">
        <f t="shared" si="8"/>
        <v>2.4670951943679214</v>
      </c>
      <c r="H94" s="158">
        <v>4.9</v>
      </c>
      <c r="I94" s="158">
        <f t="shared" si="9"/>
        <v>0.31524769461719926</v>
      </c>
      <c r="J94" s="159">
        <f>MPUM!$H$143</f>
        <v>0</v>
      </c>
      <c r="K94" s="158">
        <f t="shared" si="10"/>
        <v>0</v>
      </c>
      <c r="L94" s="158">
        <f t="shared" si="11"/>
        <v>2.7823428889851205</v>
      </c>
    </row>
    <row r="95" spans="1:12" ht="15.75">
      <c r="A95" s="84" t="s">
        <v>157</v>
      </c>
      <c r="B95" s="154" t="s">
        <v>32</v>
      </c>
      <c r="C95" s="157" t="s">
        <v>280</v>
      </c>
      <c r="D95" s="204" t="s">
        <v>75</v>
      </c>
      <c r="E95" s="154" t="s">
        <v>2</v>
      </c>
      <c r="F95" s="158"/>
      <c r="G95" s="158">
        <f t="shared" si="8"/>
        <v>0</v>
      </c>
      <c r="H95" s="158">
        <v>43.2</v>
      </c>
      <c r="I95" s="158">
        <f t="shared" si="9"/>
        <v>2.7793266137679606</v>
      </c>
      <c r="J95" s="159"/>
      <c r="K95" s="158">
        <f t="shared" si="10"/>
        <v>0</v>
      </c>
      <c r="L95" s="158">
        <f t="shared" si="11"/>
        <v>2.7793266137679606</v>
      </c>
    </row>
    <row r="96" spans="1:12" ht="15.75">
      <c r="A96" s="84" t="s">
        <v>168</v>
      </c>
      <c r="B96" s="154" t="s">
        <v>70</v>
      </c>
      <c r="C96" s="157" t="s">
        <v>279</v>
      </c>
      <c r="D96" s="204" t="s">
        <v>75</v>
      </c>
      <c r="E96" s="154" t="s">
        <v>2</v>
      </c>
      <c r="F96" s="158"/>
      <c r="G96" s="158">
        <f t="shared" si="8"/>
        <v>0</v>
      </c>
      <c r="H96" s="158">
        <v>22.1</v>
      </c>
      <c r="I96" s="158">
        <f t="shared" si="9"/>
        <v>1.4218314389877762</v>
      </c>
      <c r="J96" s="159">
        <f>'S-CAPE'!$H$153</f>
        <v>4.300000000000001</v>
      </c>
      <c r="K96" s="158">
        <f t="shared" si="10"/>
        <v>1.2406231967686094</v>
      </c>
      <c r="L96" s="158">
        <f t="shared" si="11"/>
        <v>2.6624546357563856</v>
      </c>
    </row>
    <row r="97" spans="1:12" ht="15.75">
      <c r="A97" s="84" t="s">
        <v>327</v>
      </c>
      <c r="B97" s="154" t="s">
        <v>70</v>
      </c>
      <c r="C97" s="157" t="s">
        <v>343</v>
      </c>
      <c r="D97" s="204" t="s">
        <v>75</v>
      </c>
      <c r="E97" s="154" t="s">
        <v>2</v>
      </c>
      <c r="F97" s="158"/>
      <c r="G97" s="158">
        <f t="shared" si="8"/>
        <v>0</v>
      </c>
      <c r="H97" s="158"/>
      <c r="I97" s="158">
        <f t="shared" si="9"/>
        <v>0</v>
      </c>
      <c r="J97" s="159">
        <f>'S-CAPE'!$H$155</f>
        <v>8.9</v>
      </c>
      <c r="K97" s="158">
        <f t="shared" si="10"/>
        <v>2.567801500288517</v>
      </c>
      <c r="L97" s="158">
        <f t="shared" si="11"/>
        <v>2.567801500288517</v>
      </c>
    </row>
    <row r="98" spans="1:12" ht="15.75">
      <c r="A98" s="84" t="s">
        <v>177</v>
      </c>
      <c r="B98" s="154" t="s">
        <v>28</v>
      </c>
      <c r="C98" s="157" t="s">
        <v>247</v>
      </c>
      <c r="D98" s="204" t="s">
        <v>68</v>
      </c>
      <c r="E98" s="154" t="s">
        <v>69</v>
      </c>
      <c r="F98" s="158">
        <v>18.3</v>
      </c>
      <c r="G98" s="158">
        <f t="shared" si="8"/>
        <v>1.120293847566575</v>
      </c>
      <c r="H98" s="158">
        <v>10.5</v>
      </c>
      <c r="I98" s="158">
        <f t="shared" si="9"/>
        <v>0.6755307741797126</v>
      </c>
      <c r="J98" s="159">
        <f>OFS!$H$142</f>
        <v>2.6</v>
      </c>
      <c r="K98" s="158">
        <f t="shared" si="10"/>
        <v>0.7501442585112521</v>
      </c>
      <c r="L98" s="158">
        <f t="shared" si="11"/>
        <v>2.5459688802575395</v>
      </c>
    </row>
    <row r="99" spans="1:12" ht="15.75">
      <c r="A99" s="84" t="s">
        <v>322</v>
      </c>
      <c r="B99" s="154" t="s">
        <v>39</v>
      </c>
      <c r="C99" s="157" t="s">
        <v>339</v>
      </c>
      <c r="D99" s="204" t="s">
        <v>68</v>
      </c>
      <c r="E99" s="154" t="s">
        <v>69</v>
      </c>
      <c r="F99" s="158"/>
      <c r="G99" s="158">
        <f t="shared" si="8"/>
        <v>0</v>
      </c>
      <c r="H99" s="158"/>
      <c r="I99" s="158">
        <f t="shared" si="9"/>
        <v>0</v>
      </c>
      <c r="J99" s="159">
        <f>OFS!$H$147</f>
        <v>8</v>
      </c>
      <c r="K99" s="158">
        <f t="shared" si="10"/>
        <v>2.3081361800346216</v>
      </c>
      <c r="L99" s="158">
        <f t="shared" si="11"/>
        <v>2.3081361800346216</v>
      </c>
    </row>
    <row r="100" spans="1:12" ht="15.75">
      <c r="A100" s="84" t="s">
        <v>159</v>
      </c>
      <c r="B100" s="154" t="s">
        <v>3</v>
      </c>
      <c r="C100" s="157" t="s">
        <v>220</v>
      </c>
      <c r="D100" s="204" t="s">
        <v>75</v>
      </c>
      <c r="E100" s="154" t="s">
        <v>2</v>
      </c>
      <c r="F100" s="158">
        <v>36.1</v>
      </c>
      <c r="G100" s="158">
        <f t="shared" si="8"/>
        <v>2.2099785736149373</v>
      </c>
      <c r="H100" s="158">
        <v>0</v>
      </c>
      <c r="I100" s="158">
        <f t="shared" si="9"/>
        <v>0</v>
      </c>
      <c r="J100" s="159"/>
      <c r="K100" s="158">
        <f t="shared" si="10"/>
        <v>0</v>
      </c>
      <c r="L100" s="158">
        <f t="shared" si="11"/>
        <v>2.2099785736149373</v>
      </c>
    </row>
    <row r="101" spans="1:12" ht="15.75">
      <c r="A101" s="84" t="s">
        <v>194</v>
      </c>
      <c r="B101" s="154" t="s">
        <v>26</v>
      </c>
      <c r="C101" s="157" t="s">
        <v>243</v>
      </c>
      <c r="D101" s="204" t="s">
        <v>83</v>
      </c>
      <c r="E101" s="154" t="s">
        <v>69</v>
      </c>
      <c r="F101" s="158">
        <v>35.8</v>
      </c>
      <c r="G101" s="158">
        <f t="shared" si="8"/>
        <v>2.19161310070401</v>
      </c>
      <c r="H101" s="158">
        <v>0</v>
      </c>
      <c r="I101" s="158">
        <f t="shared" si="9"/>
        <v>0</v>
      </c>
      <c r="J101" s="159"/>
      <c r="K101" s="158">
        <f t="shared" si="10"/>
        <v>0</v>
      </c>
      <c r="L101" s="158">
        <f t="shared" si="11"/>
        <v>2.19161310070401</v>
      </c>
    </row>
    <row r="102" spans="1:12" ht="15.75">
      <c r="A102" s="84" t="s">
        <v>330</v>
      </c>
      <c r="B102" s="154" t="s">
        <v>56</v>
      </c>
      <c r="C102" s="157" t="s">
        <v>349</v>
      </c>
      <c r="D102" s="204" t="s">
        <v>88</v>
      </c>
      <c r="E102" s="154" t="s">
        <v>2</v>
      </c>
      <c r="F102" s="158"/>
      <c r="G102" s="158">
        <f t="shared" si="8"/>
        <v>0</v>
      </c>
      <c r="H102" s="158"/>
      <c r="I102" s="158">
        <f t="shared" si="9"/>
        <v>0</v>
      </c>
      <c r="J102" s="159">
        <f>'W-COAST'!$H$138</f>
        <v>7.5</v>
      </c>
      <c r="K102" s="158">
        <f t="shared" si="10"/>
        <v>2.163877668782458</v>
      </c>
      <c r="L102" s="158">
        <f t="shared" si="11"/>
        <v>2.163877668782458</v>
      </c>
    </row>
    <row r="103" spans="1:12" ht="15.75">
      <c r="A103" s="84" t="s">
        <v>296</v>
      </c>
      <c r="B103" s="154" t="s">
        <v>42</v>
      </c>
      <c r="C103" s="157" t="s">
        <v>297</v>
      </c>
      <c r="D103" s="204" t="s">
        <v>83</v>
      </c>
      <c r="E103" s="154" t="s">
        <v>69</v>
      </c>
      <c r="F103" s="158"/>
      <c r="G103" s="158">
        <f aca="true" t="shared" si="12" ref="G103:G134">SUM(F103/$F$6*100/5)</f>
        <v>0</v>
      </c>
      <c r="H103" s="158">
        <v>32.6</v>
      </c>
      <c r="I103" s="158">
        <f aca="true" t="shared" si="13" ref="I103:I134">SUM(H103/$H$6*300/10)</f>
        <v>2.097362213167489</v>
      </c>
      <c r="J103" s="159"/>
      <c r="K103" s="158">
        <f aca="true" t="shared" si="14" ref="K103:K134">SUM(J103/$J$6*100/2)</f>
        <v>0</v>
      </c>
      <c r="L103" s="158">
        <f aca="true" t="shared" si="15" ref="L103:L134">SUM(G103+I103+K103)</f>
        <v>2.097362213167489</v>
      </c>
    </row>
    <row r="104" spans="1:12" ht="15.75">
      <c r="A104" s="84" t="s">
        <v>157</v>
      </c>
      <c r="B104" s="154" t="s">
        <v>39</v>
      </c>
      <c r="C104" s="157" t="s">
        <v>215</v>
      </c>
      <c r="D104" s="204" t="s">
        <v>75</v>
      </c>
      <c r="E104" s="154" t="s">
        <v>2</v>
      </c>
      <c r="F104" s="158">
        <v>31.4</v>
      </c>
      <c r="G104" s="158">
        <f t="shared" si="12"/>
        <v>1.9222528313437404</v>
      </c>
      <c r="H104" s="158">
        <v>0</v>
      </c>
      <c r="I104" s="158">
        <f t="shared" si="13"/>
        <v>0</v>
      </c>
      <c r="J104" s="159"/>
      <c r="K104" s="158">
        <f t="shared" si="14"/>
        <v>0</v>
      </c>
      <c r="L104" s="158">
        <f t="shared" si="15"/>
        <v>1.9222528313437404</v>
      </c>
    </row>
    <row r="105" spans="1:12" ht="15.75">
      <c r="A105" s="84" t="s">
        <v>258</v>
      </c>
      <c r="B105" s="154" t="s">
        <v>37</v>
      </c>
      <c r="C105" s="157" t="s">
        <v>259</v>
      </c>
      <c r="D105" s="204" t="s">
        <v>77</v>
      </c>
      <c r="E105" s="154" t="s">
        <v>2</v>
      </c>
      <c r="F105" s="158"/>
      <c r="G105" s="158">
        <f t="shared" si="12"/>
        <v>0</v>
      </c>
      <c r="H105" s="158">
        <v>28</v>
      </c>
      <c r="I105" s="158">
        <f t="shared" si="13"/>
        <v>1.8014153978125669</v>
      </c>
      <c r="J105" s="159"/>
      <c r="K105" s="158">
        <f t="shared" si="14"/>
        <v>0</v>
      </c>
      <c r="L105" s="158">
        <f t="shared" si="15"/>
        <v>1.8014153978125669</v>
      </c>
    </row>
    <row r="106" spans="1:12" ht="15.75">
      <c r="A106" s="84" t="s">
        <v>192</v>
      </c>
      <c r="B106" s="154" t="s">
        <v>37</v>
      </c>
      <c r="C106" s="157" t="s">
        <v>246</v>
      </c>
      <c r="D106" s="204" t="s">
        <v>83</v>
      </c>
      <c r="E106" s="154" t="s">
        <v>69</v>
      </c>
      <c r="F106" s="158">
        <v>24.3</v>
      </c>
      <c r="G106" s="158">
        <f t="shared" si="12"/>
        <v>1.487603305785124</v>
      </c>
      <c r="H106" s="158">
        <v>0</v>
      </c>
      <c r="I106" s="158">
        <f t="shared" si="13"/>
        <v>0</v>
      </c>
      <c r="J106" s="159"/>
      <c r="K106" s="158">
        <f t="shared" si="14"/>
        <v>0</v>
      </c>
      <c r="L106" s="158">
        <f t="shared" si="15"/>
        <v>1.487603305785124</v>
      </c>
    </row>
    <row r="107" spans="1:12" ht="15.75">
      <c r="A107" s="84" t="s">
        <v>160</v>
      </c>
      <c r="B107" s="154" t="s">
        <v>2</v>
      </c>
      <c r="C107" s="157" t="s">
        <v>263</v>
      </c>
      <c r="D107" s="204" t="s">
        <v>77</v>
      </c>
      <c r="E107" s="154" t="s">
        <v>2</v>
      </c>
      <c r="F107" s="158"/>
      <c r="G107" s="158">
        <f t="shared" si="12"/>
        <v>0</v>
      </c>
      <c r="H107" s="158">
        <v>21.9</v>
      </c>
      <c r="I107" s="158">
        <f t="shared" si="13"/>
        <v>1.4089641861462576</v>
      </c>
      <c r="J107" s="159"/>
      <c r="K107" s="158">
        <f t="shared" si="14"/>
        <v>0</v>
      </c>
      <c r="L107" s="158">
        <f t="shared" si="15"/>
        <v>1.4089641861462576</v>
      </c>
    </row>
    <row r="108" spans="1:12" ht="15.75">
      <c r="A108" s="84" t="s">
        <v>178</v>
      </c>
      <c r="B108" s="154" t="s">
        <v>34</v>
      </c>
      <c r="C108" s="157"/>
      <c r="D108" s="204" t="s">
        <v>88</v>
      </c>
      <c r="E108" s="154" t="s">
        <v>2</v>
      </c>
      <c r="F108" s="158">
        <v>19.1</v>
      </c>
      <c r="G108" s="158">
        <f t="shared" si="12"/>
        <v>1.169268441995715</v>
      </c>
      <c r="H108" s="158">
        <v>0</v>
      </c>
      <c r="I108" s="158">
        <f t="shared" si="13"/>
        <v>0</v>
      </c>
      <c r="J108" s="159"/>
      <c r="K108" s="158">
        <f t="shared" si="14"/>
        <v>0</v>
      </c>
      <c r="L108" s="158">
        <f t="shared" si="15"/>
        <v>1.169268441995715</v>
      </c>
    </row>
    <row r="109" spans="1:12" ht="15.75">
      <c r="A109" s="84" t="s">
        <v>30</v>
      </c>
      <c r="B109" s="154" t="s">
        <v>42</v>
      </c>
      <c r="C109" s="157" t="s">
        <v>248</v>
      </c>
      <c r="D109" s="204" t="s">
        <v>91</v>
      </c>
      <c r="E109" s="154" t="s">
        <v>69</v>
      </c>
      <c r="F109" s="158">
        <v>17.3</v>
      </c>
      <c r="G109" s="158">
        <f t="shared" si="12"/>
        <v>1.0590756045301501</v>
      </c>
      <c r="H109" s="158">
        <v>0</v>
      </c>
      <c r="I109" s="158">
        <f t="shared" si="13"/>
        <v>0</v>
      </c>
      <c r="J109" s="159"/>
      <c r="K109" s="158">
        <f t="shared" si="14"/>
        <v>0</v>
      </c>
      <c r="L109" s="158">
        <f t="shared" si="15"/>
        <v>1.0590756045301501</v>
      </c>
    </row>
    <row r="110" spans="1:12" ht="15.75">
      <c r="A110" s="84" t="s">
        <v>35</v>
      </c>
      <c r="B110" s="154" t="s">
        <v>3</v>
      </c>
      <c r="C110" s="157"/>
      <c r="D110" s="204" t="s">
        <v>88</v>
      </c>
      <c r="E110" s="154" t="s">
        <v>2</v>
      </c>
      <c r="F110" s="158">
        <v>16.9</v>
      </c>
      <c r="G110" s="158">
        <f t="shared" si="12"/>
        <v>1.03458830731558</v>
      </c>
      <c r="H110" s="158">
        <v>0</v>
      </c>
      <c r="I110" s="158">
        <f t="shared" si="13"/>
        <v>0</v>
      </c>
      <c r="J110" s="159"/>
      <c r="K110" s="158">
        <f t="shared" si="14"/>
        <v>0</v>
      </c>
      <c r="L110" s="158">
        <f t="shared" si="15"/>
        <v>1.03458830731558</v>
      </c>
    </row>
    <row r="111" spans="1:12" ht="15.75">
      <c r="A111" s="84" t="s">
        <v>150</v>
      </c>
      <c r="B111" s="154" t="s">
        <v>151</v>
      </c>
      <c r="C111" s="157" t="s">
        <v>237</v>
      </c>
      <c r="D111" s="204" t="s">
        <v>91</v>
      </c>
      <c r="E111" s="154" t="s">
        <v>69</v>
      </c>
      <c r="F111" s="158">
        <v>16.4</v>
      </c>
      <c r="G111" s="158">
        <f t="shared" si="12"/>
        <v>1.0039791857973674</v>
      </c>
      <c r="H111" s="158">
        <v>0</v>
      </c>
      <c r="I111" s="158">
        <f t="shared" si="13"/>
        <v>0</v>
      </c>
      <c r="J111" s="159"/>
      <c r="K111" s="158">
        <f t="shared" si="14"/>
        <v>0</v>
      </c>
      <c r="L111" s="158">
        <f t="shared" si="15"/>
        <v>1.0039791857973674</v>
      </c>
    </row>
    <row r="112" spans="1:12" ht="15.75">
      <c r="A112" s="84" t="s">
        <v>97</v>
      </c>
      <c r="B112" s="154" t="s">
        <v>196</v>
      </c>
      <c r="C112" s="157" t="s">
        <v>249</v>
      </c>
      <c r="D112" s="204" t="s">
        <v>91</v>
      </c>
      <c r="E112" s="154" t="s">
        <v>69</v>
      </c>
      <c r="F112" s="158">
        <v>16.4</v>
      </c>
      <c r="G112" s="158">
        <f t="shared" si="12"/>
        <v>1.0039791857973674</v>
      </c>
      <c r="H112" s="158">
        <v>0</v>
      </c>
      <c r="I112" s="158">
        <f t="shared" si="13"/>
        <v>0</v>
      </c>
      <c r="J112" s="159"/>
      <c r="K112" s="158">
        <f t="shared" si="14"/>
        <v>0</v>
      </c>
      <c r="L112" s="158">
        <f t="shared" si="15"/>
        <v>1.0039791857973674</v>
      </c>
    </row>
    <row r="113" spans="1:12" ht="15.75">
      <c r="A113" s="84" t="s">
        <v>136</v>
      </c>
      <c r="B113" s="154" t="s">
        <v>2</v>
      </c>
      <c r="C113" s="157" t="s">
        <v>264</v>
      </c>
      <c r="D113" s="204" t="s">
        <v>77</v>
      </c>
      <c r="E113" s="154" t="s">
        <v>2</v>
      </c>
      <c r="F113" s="158"/>
      <c r="G113" s="158">
        <f t="shared" si="12"/>
        <v>0</v>
      </c>
      <c r="H113" s="158">
        <v>2.6</v>
      </c>
      <c r="I113" s="158">
        <f t="shared" si="13"/>
        <v>0.16727428693973836</v>
      </c>
      <c r="J113" s="159">
        <f>BOL!$H$140</f>
        <v>2.5</v>
      </c>
      <c r="K113" s="158">
        <f t="shared" si="14"/>
        <v>0.7212925562608193</v>
      </c>
      <c r="L113" s="158">
        <f t="shared" si="15"/>
        <v>0.8885668432005577</v>
      </c>
    </row>
    <row r="114" spans="1:12" ht="15.75">
      <c r="A114" s="84" t="s">
        <v>57</v>
      </c>
      <c r="B114" s="154" t="s">
        <v>47</v>
      </c>
      <c r="C114" s="157" t="s">
        <v>346</v>
      </c>
      <c r="D114" s="204" t="s">
        <v>83</v>
      </c>
      <c r="E114" s="154" t="s">
        <v>69</v>
      </c>
      <c r="F114" s="158"/>
      <c r="G114" s="158">
        <f t="shared" si="12"/>
        <v>0</v>
      </c>
      <c r="H114" s="158"/>
      <c r="I114" s="158">
        <f t="shared" si="13"/>
        <v>0</v>
      </c>
      <c r="J114" s="159">
        <f>MPUM!$H$147</f>
        <v>2.9</v>
      </c>
      <c r="K114" s="158">
        <f t="shared" si="14"/>
        <v>0.8366993652625504</v>
      </c>
      <c r="L114" s="158">
        <f t="shared" si="15"/>
        <v>0.8366993652625504</v>
      </c>
    </row>
    <row r="115" spans="1:12" ht="15.75">
      <c r="A115" s="84" t="s">
        <v>157</v>
      </c>
      <c r="B115" s="154" t="s">
        <v>42</v>
      </c>
      <c r="C115" s="157" t="s">
        <v>353</v>
      </c>
      <c r="D115" s="204" t="s">
        <v>73</v>
      </c>
      <c r="E115" s="154" t="s">
        <v>2</v>
      </c>
      <c r="F115" s="158"/>
      <c r="G115" s="158">
        <f t="shared" si="12"/>
        <v>0</v>
      </c>
      <c r="H115" s="158"/>
      <c r="I115" s="158">
        <f t="shared" si="13"/>
        <v>0</v>
      </c>
      <c r="J115" s="159">
        <f>ZUL!$H$154</f>
        <v>2.8</v>
      </c>
      <c r="K115" s="158">
        <f t="shared" si="14"/>
        <v>0.8078476630121176</v>
      </c>
      <c r="L115" s="158">
        <f t="shared" si="15"/>
        <v>0.8078476630121176</v>
      </c>
    </row>
    <row r="116" spans="1:12" ht="15.75">
      <c r="A116" s="84" t="s">
        <v>115</v>
      </c>
      <c r="B116" s="154" t="s">
        <v>116</v>
      </c>
      <c r="C116" s="157" t="s">
        <v>251</v>
      </c>
      <c r="D116" s="204" t="s">
        <v>77</v>
      </c>
      <c r="E116" s="154" t="s">
        <v>2</v>
      </c>
      <c r="F116" s="158"/>
      <c r="G116" s="158">
        <f t="shared" si="12"/>
        <v>0</v>
      </c>
      <c r="H116" s="158"/>
      <c r="I116" s="158">
        <f t="shared" si="13"/>
        <v>0</v>
      </c>
      <c r="J116" s="159"/>
      <c r="K116" s="158">
        <f t="shared" si="14"/>
        <v>0</v>
      </c>
      <c r="L116" s="158">
        <f t="shared" si="15"/>
        <v>0</v>
      </c>
    </row>
    <row r="117" spans="1:12" ht="15.75">
      <c r="A117" s="84" t="s">
        <v>45</v>
      </c>
      <c r="B117" s="154" t="s">
        <v>47</v>
      </c>
      <c r="C117" s="157"/>
      <c r="D117" s="204" t="s">
        <v>77</v>
      </c>
      <c r="E117" s="154" t="s">
        <v>2</v>
      </c>
      <c r="F117" s="158"/>
      <c r="G117" s="158">
        <f t="shared" si="12"/>
        <v>0</v>
      </c>
      <c r="H117" s="158"/>
      <c r="I117" s="158">
        <f t="shared" si="13"/>
        <v>0</v>
      </c>
      <c r="J117" s="159"/>
      <c r="K117" s="158">
        <f t="shared" si="14"/>
        <v>0</v>
      </c>
      <c r="L117" s="158">
        <f t="shared" si="15"/>
        <v>0</v>
      </c>
    </row>
    <row r="118" spans="1:12" ht="15.75">
      <c r="A118" s="161" t="s">
        <v>44</v>
      </c>
      <c r="B118" s="154" t="s">
        <v>34</v>
      </c>
      <c r="C118" s="157"/>
      <c r="D118" s="204" t="s">
        <v>77</v>
      </c>
      <c r="E118" s="154" t="s">
        <v>2</v>
      </c>
      <c r="F118" s="158"/>
      <c r="G118" s="158">
        <f t="shared" si="12"/>
        <v>0</v>
      </c>
      <c r="H118" s="158"/>
      <c r="I118" s="158">
        <f t="shared" si="13"/>
        <v>0</v>
      </c>
      <c r="J118" s="159"/>
      <c r="K118" s="158">
        <f t="shared" si="14"/>
        <v>0</v>
      </c>
      <c r="L118" s="158">
        <f t="shared" si="15"/>
        <v>0</v>
      </c>
    </row>
    <row r="119" spans="1:12" ht="15.75">
      <c r="A119" s="84" t="s">
        <v>107</v>
      </c>
      <c r="B119" s="154" t="s">
        <v>43</v>
      </c>
      <c r="C119" s="157"/>
      <c r="D119" s="204" t="s">
        <v>77</v>
      </c>
      <c r="E119" s="154" t="s">
        <v>2</v>
      </c>
      <c r="F119" s="158"/>
      <c r="G119" s="158">
        <f t="shared" si="12"/>
        <v>0</v>
      </c>
      <c r="H119" s="158"/>
      <c r="I119" s="158">
        <f t="shared" si="13"/>
        <v>0</v>
      </c>
      <c r="J119" s="159"/>
      <c r="K119" s="158">
        <f t="shared" si="14"/>
        <v>0</v>
      </c>
      <c r="L119" s="158">
        <f t="shared" si="15"/>
        <v>0</v>
      </c>
    </row>
    <row r="120" spans="1:12" ht="15.75">
      <c r="A120" s="84" t="s">
        <v>46</v>
      </c>
      <c r="B120" s="154" t="s">
        <v>47</v>
      </c>
      <c r="C120" s="157"/>
      <c r="D120" s="204" t="s">
        <v>77</v>
      </c>
      <c r="E120" s="154" t="s">
        <v>2</v>
      </c>
      <c r="F120" s="158"/>
      <c r="G120" s="158">
        <f t="shared" si="12"/>
        <v>0</v>
      </c>
      <c r="H120" s="158"/>
      <c r="I120" s="158">
        <f t="shared" si="13"/>
        <v>0</v>
      </c>
      <c r="J120" s="159"/>
      <c r="K120" s="158">
        <f t="shared" si="14"/>
        <v>0</v>
      </c>
      <c r="L120" s="158">
        <f t="shared" si="15"/>
        <v>0</v>
      </c>
    </row>
    <row r="121" spans="1:12" ht="15.75">
      <c r="A121" s="84" t="s">
        <v>123</v>
      </c>
      <c r="B121" s="154" t="s">
        <v>47</v>
      </c>
      <c r="C121" s="157" t="s">
        <v>252</v>
      </c>
      <c r="D121" s="204" t="s">
        <v>78</v>
      </c>
      <c r="E121" s="154" t="s">
        <v>2</v>
      </c>
      <c r="F121" s="158"/>
      <c r="G121" s="158">
        <f t="shared" si="12"/>
        <v>0</v>
      </c>
      <c r="H121" s="158"/>
      <c r="I121" s="158">
        <f t="shared" si="13"/>
        <v>0</v>
      </c>
      <c r="J121" s="159"/>
      <c r="K121" s="158">
        <f t="shared" si="14"/>
        <v>0</v>
      </c>
      <c r="L121" s="158">
        <f t="shared" si="15"/>
        <v>0</v>
      </c>
    </row>
    <row r="122" spans="1:12" ht="15.75">
      <c r="A122" s="161" t="s">
        <v>101</v>
      </c>
      <c r="B122" s="160" t="s">
        <v>76</v>
      </c>
      <c r="C122" s="157"/>
      <c r="D122" s="204" t="s">
        <v>78</v>
      </c>
      <c r="E122" s="154" t="s">
        <v>2</v>
      </c>
      <c r="F122" s="158"/>
      <c r="G122" s="158">
        <f t="shared" si="12"/>
        <v>0</v>
      </c>
      <c r="H122" s="158"/>
      <c r="I122" s="158">
        <f t="shared" si="13"/>
        <v>0</v>
      </c>
      <c r="J122" s="159"/>
      <c r="K122" s="158">
        <f t="shared" si="14"/>
        <v>0</v>
      </c>
      <c r="L122" s="158">
        <f t="shared" si="15"/>
        <v>0</v>
      </c>
    </row>
    <row r="123" spans="1:12" ht="15.75">
      <c r="A123" s="84" t="s">
        <v>92</v>
      </c>
      <c r="B123" s="154" t="s">
        <v>43</v>
      </c>
      <c r="C123" s="157"/>
      <c r="D123" s="204" t="s">
        <v>78</v>
      </c>
      <c r="E123" s="154" t="s">
        <v>2</v>
      </c>
      <c r="F123" s="158"/>
      <c r="G123" s="158">
        <f t="shared" si="12"/>
        <v>0</v>
      </c>
      <c r="H123" s="158"/>
      <c r="I123" s="158">
        <f t="shared" si="13"/>
        <v>0</v>
      </c>
      <c r="J123" s="159"/>
      <c r="K123" s="158">
        <f t="shared" si="14"/>
        <v>0</v>
      </c>
      <c r="L123" s="158">
        <f t="shared" si="15"/>
        <v>0</v>
      </c>
    </row>
    <row r="124" spans="1:12" ht="15.75">
      <c r="A124" s="84" t="s">
        <v>41</v>
      </c>
      <c r="B124" s="154" t="s">
        <v>32</v>
      </c>
      <c r="C124" s="157"/>
      <c r="D124" s="204" t="s">
        <v>78</v>
      </c>
      <c r="E124" s="154" t="s">
        <v>2</v>
      </c>
      <c r="F124" s="158"/>
      <c r="G124" s="158">
        <f t="shared" si="12"/>
        <v>0</v>
      </c>
      <c r="H124" s="158"/>
      <c r="I124" s="158">
        <f t="shared" si="13"/>
        <v>0</v>
      </c>
      <c r="J124" s="159"/>
      <c r="K124" s="158">
        <f t="shared" si="14"/>
        <v>0</v>
      </c>
      <c r="L124" s="158">
        <f t="shared" si="15"/>
        <v>0</v>
      </c>
    </row>
    <row r="125" spans="1:12" ht="15.75">
      <c r="A125" s="84" t="s">
        <v>96</v>
      </c>
      <c r="B125" s="154" t="s">
        <v>70</v>
      </c>
      <c r="C125" s="157"/>
      <c r="D125" s="204" t="s">
        <v>71</v>
      </c>
      <c r="E125" s="154" t="s">
        <v>69</v>
      </c>
      <c r="F125" s="158"/>
      <c r="G125" s="158">
        <f t="shared" si="12"/>
        <v>0</v>
      </c>
      <c r="H125" s="158"/>
      <c r="I125" s="158">
        <f t="shared" si="13"/>
        <v>0</v>
      </c>
      <c r="J125" s="159">
        <f>'C-GAU'!$H$144</f>
        <v>0</v>
      </c>
      <c r="K125" s="158">
        <f t="shared" si="14"/>
        <v>0</v>
      </c>
      <c r="L125" s="158">
        <f t="shared" si="15"/>
        <v>0</v>
      </c>
    </row>
    <row r="126" spans="1:12" ht="15.75">
      <c r="A126" s="84" t="s">
        <v>134</v>
      </c>
      <c r="B126" s="154" t="s">
        <v>2</v>
      </c>
      <c r="C126" s="157"/>
      <c r="D126" s="204" t="s">
        <v>71</v>
      </c>
      <c r="E126" s="154" t="s">
        <v>69</v>
      </c>
      <c r="F126" s="158"/>
      <c r="G126" s="158">
        <f t="shared" si="12"/>
        <v>0</v>
      </c>
      <c r="H126" s="158"/>
      <c r="I126" s="158">
        <f t="shared" si="13"/>
        <v>0</v>
      </c>
      <c r="J126" s="159"/>
      <c r="K126" s="158">
        <f t="shared" si="14"/>
        <v>0</v>
      </c>
      <c r="L126" s="158">
        <f t="shared" si="15"/>
        <v>0</v>
      </c>
    </row>
    <row r="127" spans="1:12" ht="15.75">
      <c r="A127" s="84" t="s">
        <v>48</v>
      </c>
      <c r="B127" s="154" t="s">
        <v>2</v>
      </c>
      <c r="C127" s="157"/>
      <c r="D127" s="204" t="s">
        <v>71</v>
      </c>
      <c r="E127" s="154" t="s">
        <v>69</v>
      </c>
      <c r="F127" s="158"/>
      <c r="G127" s="158">
        <f t="shared" si="12"/>
        <v>0</v>
      </c>
      <c r="H127" s="158"/>
      <c r="I127" s="158">
        <f t="shared" si="13"/>
        <v>0</v>
      </c>
      <c r="J127" s="159"/>
      <c r="K127" s="158">
        <f t="shared" si="14"/>
        <v>0</v>
      </c>
      <c r="L127" s="158">
        <f t="shared" si="15"/>
        <v>0</v>
      </c>
    </row>
    <row r="128" spans="1:12" ht="15.75">
      <c r="A128" s="84" t="s">
        <v>51</v>
      </c>
      <c r="B128" s="154" t="s">
        <v>28</v>
      </c>
      <c r="C128" s="157"/>
      <c r="D128" s="204" t="s">
        <v>71</v>
      </c>
      <c r="E128" s="154" t="s">
        <v>69</v>
      </c>
      <c r="F128" s="158"/>
      <c r="G128" s="158">
        <f t="shared" si="12"/>
        <v>0</v>
      </c>
      <c r="H128" s="158"/>
      <c r="I128" s="158">
        <f t="shared" si="13"/>
        <v>0</v>
      </c>
      <c r="J128" s="159"/>
      <c r="K128" s="158">
        <f t="shared" si="14"/>
        <v>0</v>
      </c>
      <c r="L128" s="158">
        <f t="shared" si="15"/>
        <v>0</v>
      </c>
    </row>
    <row r="129" spans="1:12" ht="15.75">
      <c r="A129" s="84" t="s">
        <v>89</v>
      </c>
      <c r="B129" s="154" t="s">
        <v>56</v>
      </c>
      <c r="C129" s="157"/>
      <c r="D129" s="204" t="s">
        <v>71</v>
      </c>
      <c r="E129" s="154" t="s">
        <v>69</v>
      </c>
      <c r="F129" s="158"/>
      <c r="G129" s="158">
        <f t="shared" si="12"/>
        <v>0</v>
      </c>
      <c r="H129" s="158"/>
      <c r="I129" s="158">
        <f t="shared" si="13"/>
        <v>0</v>
      </c>
      <c r="J129" s="159"/>
      <c r="K129" s="158">
        <f t="shared" si="14"/>
        <v>0</v>
      </c>
      <c r="L129" s="158">
        <f t="shared" si="15"/>
        <v>0</v>
      </c>
    </row>
    <row r="130" spans="1:12" ht="15.75">
      <c r="A130" s="84" t="s">
        <v>50</v>
      </c>
      <c r="B130" s="154" t="s">
        <v>42</v>
      </c>
      <c r="C130" s="157"/>
      <c r="D130" s="204" t="s">
        <v>71</v>
      </c>
      <c r="E130" s="154" t="s">
        <v>69</v>
      </c>
      <c r="F130" s="158"/>
      <c r="G130" s="158">
        <f t="shared" si="12"/>
        <v>0</v>
      </c>
      <c r="H130" s="158"/>
      <c r="I130" s="158">
        <f t="shared" si="13"/>
        <v>0</v>
      </c>
      <c r="J130" s="159"/>
      <c r="K130" s="158">
        <f t="shared" si="14"/>
        <v>0</v>
      </c>
      <c r="L130" s="158">
        <f t="shared" si="15"/>
        <v>0</v>
      </c>
    </row>
    <row r="131" spans="1:12" ht="15.75">
      <c r="A131" s="84" t="s">
        <v>27</v>
      </c>
      <c r="B131" s="154" t="s">
        <v>28</v>
      </c>
      <c r="C131" s="157"/>
      <c r="D131" s="204" t="s">
        <v>71</v>
      </c>
      <c r="E131" s="154" t="s">
        <v>69</v>
      </c>
      <c r="F131" s="158"/>
      <c r="G131" s="158">
        <f t="shared" si="12"/>
        <v>0</v>
      </c>
      <c r="H131" s="158"/>
      <c r="I131" s="158">
        <f t="shared" si="13"/>
        <v>0</v>
      </c>
      <c r="J131" s="159"/>
      <c r="K131" s="158">
        <f t="shared" si="14"/>
        <v>0</v>
      </c>
      <c r="L131" s="158">
        <f t="shared" si="15"/>
        <v>0</v>
      </c>
    </row>
    <row r="132" spans="1:12" ht="15.75">
      <c r="A132" s="84" t="s">
        <v>55</v>
      </c>
      <c r="B132" s="154" t="s">
        <v>5</v>
      </c>
      <c r="C132" s="157"/>
      <c r="D132" s="204" t="s">
        <v>71</v>
      </c>
      <c r="E132" s="154" t="s">
        <v>69</v>
      </c>
      <c r="F132" s="158"/>
      <c r="G132" s="158">
        <f t="shared" si="12"/>
        <v>0</v>
      </c>
      <c r="H132" s="158"/>
      <c r="I132" s="158">
        <f t="shared" si="13"/>
        <v>0</v>
      </c>
      <c r="J132" s="159"/>
      <c r="K132" s="158">
        <f t="shared" si="14"/>
        <v>0</v>
      </c>
      <c r="L132" s="158">
        <f t="shared" si="15"/>
        <v>0</v>
      </c>
    </row>
    <row r="133" spans="1:12" ht="15.75">
      <c r="A133" s="84" t="s">
        <v>95</v>
      </c>
      <c r="B133" s="154" t="s">
        <v>2</v>
      </c>
      <c r="C133" s="157"/>
      <c r="D133" s="204" t="s">
        <v>71</v>
      </c>
      <c r="E133" s="154" t="s">
        <v>69</v>
      </c>
      <c r="F133" s="158"/>
      <c r="G133" s="158">
        <f t="shared" si="12"/>
        <v>0</v>
      </c>
      <c r="H133" s="158"/>
      <c r="I133" s="158">
        <f t="shared" si="13"/>
        <v>0</v>
      </c>
      <c r="J133" s="159"/>
      <c r="K133" s="158">
        <f t="shared" si="14"/>
        <v>0</v>
      </c>
      <c r="L133" s="158">
        <f t="shared" si="15"/>
        <v>0</v>
      </c>
    </row>
    <row r="134" spans="1:12" ht="15.75">
      <c r="A134" s="84" t="s">
        <v>49</v>
      </c>
      <c r="B134" s="154" t="s">
        <v>39</v>
      </c>
      <c r="C134" s="157"/>
      <c r="D134" s="204" t="s">
        <v>71</v>
      </c>
      <c r="E134" s="154" t="s">
        <v>69</v>
      </c>
      <c r="F134" s="158"/>
      <c r="G134" s="158">
        <f t="shared" si="12"/>
        <v>0</v>
      </c>
      <c r="H134" s="158"/>
      <c r="I134" s="158">
        <f t="shared" si="13"/>
        <v>0</v>
      </c>
      <c r="J134" s="159"/>
      <c r="K134" s="158">
        <f t="shared" si="14"/>
        <v>0</v>
      </c>
      <c r="L134" s="158">
        <f t="shared" si="15"/>
        <v>0</v>
      </c>
    </row>
    <row r="135" spans="1:12" ht="15.75">
      <c r="A135" s="84" t="s">
        <v>145</v>
      </c>
      <c r="B135" s="154" t="s">
        <v>56</v>
      </c>
      <c r="C135" s="157" t="s">
        <v>245</v>
      </c>
      <c r="D135" s="204" t="s">
        <v>66</v>
      </c>
      <c r="E135" s="154" t="s">
        <v>2</v>
      </c>
      <c r="F135" s="158">
        <v>0</v>
      </c>
      <c r="G135" s="158">
        <f aca="true" t="shared" si="16" ref="G135:G161">SUM(F135/$F$6*100/5)</f>
        <v>0</v>
      </c>
      <c r="H135" s="158"/>
      <c r="I135" s="158">
        <f aca="true" t="shared" si="17" ref="I135:I161">SUM(H135/$H$6*300/10)</f>
        <v>0</v>
      </c>
      <c r="J135" s="159"/>
      <c r="K135" s="158">
        <f aca="true" t="shared" si="18" ref="K135:K161">SUM(J135/$J$6*100/2)</f>
        <v>0</v>
      </c>
      <c r="L135" s="158">
        <f aca="true" t="shared" si="19" ref="L135:L161">SUM(G135+I135+K135)</f>
        <v>0</v>
      </c>
    </row>
    <row r="136" spans="1:12" ht="15.75">
      <c r="A136" s="84" t="s">
        <v>95</v>
      </c>
      <c r="B136" s="154" t="s">
        <v>132</v>
      </c>
      <c r="C136" s="157" t="s">
        <v>254</v>
      </c>
      <c r="D136" s="204" t="s">
        <v>66</v>
      </c>
      <c r="E136" s="154" t="s">
        <v>2</v>
      </c>
      <c r="F136" s="158"/>
      <c r="G136" s="158">
        <f t="shared" si="16"/>
        <v>0</v>
      </c>
      <c r="H136" s="158"/>
      <c r="I136" s="158">
        <f t="shared" si="17"/>
        <v>0</v>
      </c>
      <c r="J136" s="159"/>
      <c r="K136" s="158">
        <f t="shared" si="18"/>
        <v>0</v>
      </c>
      <c r="L136" s="158">
        <f t="shared" si="19"/>
        <v>0</v>
      </c>
    </row>
    <row r="137" spans="1:12" ht="15.75">
      <c r="A137" s="84" t="s">
        <v>90</v>
      </c>
      <c r="B137" s="154" t="s">
        <v>42</v>
      </c>
      <c r="C137" s="157"/>
      <c r="D137" s="204" t="s">
        <v>66</v>
      </c>
      <c r="E137" s="154" t="s">
        <v>2</v>
      </c>
      <c r="F137" s="158"/>
      <c r="G137" s="158">
        <f t="shared" si="16"/>
        <v>0</v>
      </c>
      <c r="H137" s="158"/>
      <c r="I137" s="158">
        <f t="shared" si="17"/>
        <v>0</v>
      </c>
      <c r="J137" s="159"/>
      <c r="K137" s="158">
        <f t="shared" si="18"/>
        <v>0</v>
      </c>
      <c r="L137" s="158">
        <f t="shared" si="19"/>
        <v>0</v>
      </c>
    </row>
    <row r="138" spans="1:12" ht="15.75">
      <c r="A138" s="84" t="s">
        <v>138</v>
      </c>
      <c r="B138" s="154" t="s">
        <v>39</v>
      </c>
      <c r="C138" s="157"/>
      <c r="D138" s="204" t="s">
        <v>66</v>
      </c>
      <c r="E138" s="154" t="s">
        <v>2</v>
      </c>
      <c r="F138" s="158"/>
      <c r="G138" s="158">
        <f t="shared" si="16"/>
        <v>0</v>
      </c>
      <c r="H138" s="158"/>
      <c r="I138" s="158">
        <f t="shared" si="17"/>
        <v>0</v>
      </c>
      <c r="J138" s="159"/>
      <c r="K138" s="158">
        <f t="shared" si="18"/>
        <v>0</v>
      </c>
      <c r="L138" s="158">
        <f t="shared" si="19"/>
        <v>0</v>
      </c>
    </row>
    <row r="139" spans="1:12" ht="15.75">
      <c r="A139" s="84" t="s">
        <v>120</v>
      </c>
      <c r="B139" s="154" t="s">
        <v>43</v>
      </c>
      <c r="C139" s="157"/>
      <c r="D139" s="204" t="s">
        <v>66</v>
      </c>
      <c r="E139" s="154" t="s">
        <v>2</v>
      </c>
      <c r="F139" s="158"/>
      <c r="G139" s="158">
        <f t="shared" si="16"/>
        <v>0</v>
      </c>
      <c r="H139" s="158"/>
      <c r="I139" s="158">
        <f t="shared" si="17"/>
        <v>0</v>
      </c>
      <c r="J139" s="159"/>
      <c r="K139" s="158">
        <f t="shared" si="18"/>
        <v>0</v>
      </c>
      <c r="L139" s="158">
        <f t="shared" si="19"/>
        <v>0</v>
      </c>
    </row>
    <row r="140" spans="1:12" ht="15.75">
      <c r="A140" s="84" t="s">
        <v>164</v>
      </c>
      <c r="B140" s="154" t="s">
        <v>39</v>
      </c>
      <c r="C140" s="157"/>
      <c r="D140" s="204" t="s">
        <v>68</v>
      </c>
      <c r="E140" s="154" t="s">
        <v>69</v>
      </c>
      <c r="F140" s="158">
        <v>0</v>
      </c>
      <c r="G140" s="158">
        <f t="shared" si="16"/>
        <v>0</v>
      </c>
      <c r="H140" s="158"/>
      <c r="I140" s="158">
        <f t="shared" si="17"/>
        <v>0</v>
      </c>
      <c r="J140" s="159"/>
      <c r="K140" s="158">
        <f t="shared" si="18"/>
        <v>0</v>
      </c>
      <c r="L140" s="158">
        <f t="shared" si="19"/>
        <v>0</v>
      </c>
    </row>
    <row r="141" spans="1:12" ht="15.75">
      <c r="A141" s="84" t="s">
        <v>168</v>
      </c>
      <c r="B141" s="154" t="s">
        <v>26</v>
      </c>
      <c r="C141" s="157"/>
      <c r="D141" s="204" t="s">
        <v>68</v>
      </c>
      <c r="E141" s="154" t="s">
        <v>69</v>
      </c>
      <c r="F141" s="158">
        <v>0</v>
      </c>
      <c r="G141" s="158">
        <f t="shared" si="16"/>
        <v>0</v>
      </c>
      <c r="H141" s="158"/>
      <c r="I141" s="158">
        <f t="shared" si="17"/>
        <v>0</v>
      </c>
      <c r="J141" s="159"/>
      <c r="K141" s="158">
        <f t="shared" si="18"/>
        <v>0</v>
      </c>
      <c r="L141" s="158">
        <f t="shared" si="19"/>
        <v>0</v>
      </c>
    </row>
    <row r="142" spans="1:12" ht="15.75">
      <c r="A142" s="84" t="s">
        <v>167</v>
      </c>
      <c r="B142" s="154" t="s">
        <v>39</v>
      </c>
      <c r="C142" s="157"/>
      <c r="D142" s="204" t="s">
        <v>68</v>
      </c>
      <c r="E142" s="154" t="s">
        <v>69</v>
      </c>
      <c r="F142" s="158">
        <v>0</v>
      </c>
      <c r="G142" s="158">
        <f t="shared" si="16"/>
        <v>0</v>
      </c>
      <c r="H142" s="158"/>
      <c r="I142" s="158">
        <f t="shared" si="17"/>
        <v>0</v>
      </c>
      <c r="J142" s="159"/>
      <c r="K142" s="158">
        <f t="shared" si="18"/>
        <v>0</v>
      </c>
      <c r="L142" s="158">
        <f t="shared" si="19"/>
        <v>0</v>
      </c>
    </row>
    <row r="143" spans="1:12" ht="15.75">
      <c r="A143" s="84" t="s">
        <v>163</v>
      </c>
      <c r="B143" s="154" t="s">
        <v>32</v>
      </c>
      <c r="C143" s="157"/>
      <c r="D143" s="204" t="s">
        <v>68</v>
      </c>
      <c r="E143" s="154" t="s">
        <v>69</v>
      </c>
      <c r="F143" s="158"/>
      <c r="G143" s="158">
        <f t="shared" si="16"/>
        <v>0</v>
      </c>
      <c r="H143" s="158"/>
      <c r="I143" s="158">
        <f t="shared" si="17"/>
        <v>0</v>
      </c>
      <c r="J143" s="159"/>
      <c r="K143" s="158">
        <f t="shared" si="18"/>
        <v>0</v>
      </c>
      <c r="L143" s="158">
        <f t="shared" si="19"/>
        <v>0</v>
      </c>
    </row>
    <row r="144" spans="1:12" ht="15.75">
      <c r="A144" s="84" t="s">
        <v>97</v>
      </c>
      <c r="B144" s="154" t="s">
        <v>6</v>
      </c>
      <c r="C144" s="157"/>
      <c r="D144" s="204" t="s">
        <v>68</v>
      </c>
      <c r="E144" s="154" t="s">
        <v>81</v>
      </c>
      <c r="F144" s="158"/>
      <c r="G144" s="158">
        <f t="shared" si="16"/>
        <v>0</v>
      </c>
      <c r="H144" s="158"/>
      <c r="I144" s="158">
        <f t="shared" si="17"/>
        <v>0</v>
      </c>
      <c r="J144" s="159"/>
      <c r="K144" s="158">
        <f t="shared" si="18"/>
        <v>0</v>
      </c>
      <c r="L144" s="158">
        <f t="shared" si="19"/>
        <v>0</v>
      </c>
    </row>
    <row r="145" spans="1:12" ht="15.75">
      <c r="A145" s="84" t="s">
        <v>33</v>
      </c>
      <c r="B145" s="154" t="s">
        <v>26</v>
      </c>
      <c r="C145" s="157"/>
      <c r="D145" s="204" t="s">
        <v>68</v>
      </c>
      <c r="E145" s="154" t="s">
        <v>69</v>
      </c>
      <c r="F145" s="158"/>
      <c r="G145" s="158">
        <f t="shared" si="16"/>
        <v>0</v>
      </c>
      <c r="H145" s="158"/>
      <c r="I145" s="158">
        <f t="shared" si="17"/>
        <v>0</v>
      </c>
      <c r="J145" s="159"/>
      <c r="K145" s="158">
        <f t="shared" si="18"/>
        <v>0</v>
      </c>
      <c r="L145" s="158">
        <f t="shared" si="19"/>
        <v>0</v>
      </c>
    </row>
    <row r="146" spans="1:12" ht="15.75">
      <c r="A146" s="84" t="s">
        <v>154</v>
      </c>
      <c r="B146" s="154" t="s">
        <v>4</v>
      </c>
      <c r="C146" s="157" t="s">
        <v>340</v>
      </c>
      <c r="D146" s="204" t="s">
        <v>91</v>
      </c>
      <c r="E146" s="154" t="s">
        <v>69</v>
      </c>
      <c r="F146" s="158">
        <v>0</v>
      </c>
      <c r="G146" s="158">
        <f t="shared" si="16"/>
        <v>0</v>
      </c>
      <c r="H146" s="158"/>
      <c r="I146" s="158">
        <f t="shared" si="17"/>
        <v>0</v>
      </c>
      <c r="J146" s="159">
        <f>'GAU-N'!$H$149</f>
        <v>0</v>
      </c>
      <c r="K146" s="158">
        <f t="shared" si="18"/>
        <v>0</v>
      </c>
      <c r="L146" s="158">
        <f t="shared" si="19"/>
        <v>0</v>
      </c>
    </row>
    <row r="147" spans="1:12" ht="15.75">
      <c r="A147" s="84" t="s">
        <v>126</v>
      </c>
      <c r="B147" s="154" t="s">
        <v>47</v>
      </c>
      <c r="C147" s="157" t="s">
        <v>244</v>
      </c>
      <c r="D147" s="204" t="s">
        <v>67</v>
      </c>
      <c r="E147" s="154" t="s">
        <v>2</v>
      </c>
      <c r="F147" s="158">
        <v>0</v>
      </c>
      <c r="G147" s="158">
        <f t="shared" si="16"/>
        <v>0</v>
      </c>
      <c r="H147" s="158"/>
      <c r="I147" s="158">
        <f t="shared" si="17"/>
        <v>0</v>
      </c>
      <c r="J147" s="159"/>
      <c r="K147" s="158">
        <f t="shared" si="18"/>
        <v>0</v>
      </c>
      <c r="L147" s="158">
        <f t="shared" si="19"/>
        <v>0</v>
      </c>
    </row>
    <row r="148" spans="1:12" ht="15.75">
      <c r="A148" s="84" t="s">
        <v>162</v>
      </c>
      <c r="B148" s="154" t="s">
        <v>39</v>
      </c>
      <c r="C148" s="157" t="s">
        <v>250</v>
      </c>
      <c r="D148" s="204" t="s">
        <v>67</v>
      </c>
      <c r="E148" s="154" t="s">
        <v>79</v>
      </c>
      <c r="F148" s="158">
        <v>0</v>
      </c>
      <c r="G148" s="158">
        <f t="shared" si="16"/>
        <v>0</v>
      </c>
      <c r="H148" s="158"/>
      <c r="I148" s="158">
        <f t="shared" si="17"/>
        <v>0</v>
      </c>
      <c r="J148" s="159"/>
      <c r="K148" s="158">
        <f t="shared" si="18"/>
        <v>0</v>
      </c>
      <c r="L148" s="158">
        <f t="shared" si="19"/>
        <v>0</v>
      </c>
    </row>
    <row r="149" spans="1:12" ht="15.75">
      <c r="A149" s="161" t="s">
        <v>277</v>
      </c>
      <c r="B149" s="160" t="s">
        <v>26</v>
      </c>
      <c r="C149" s="157" t="s">
        <v>278</v>
      </c>
      <c r="D149" s="204" t="s">
        <v>75</v>
      </c>
      <c r="E149" s="154" t="s">
        <v>2</v>
      </c>
      <c r="F149" s="158"/>
      <c r="G149" s="158">
        <f t="shared" si="16"/>
        <v>0</v>
      </c>
      <c r="H149" s="158"/>
      <c r="I149" s="158">
        <f t="shared" si="17"/>
        <v>0</v>
      </c>
      <c r="J149" s="159"/>
      <c r="K149" s="158">
        <f t="shared" si="18"/>
        <v>0</v>
      </c>
      <c r="L149" s="158">
        <f t="shared" si="19"/>
        <v>0</v>
      </c>
    </row>
    <row r="150" spans="1:12" ht="15.75">
      <c r="A150" s="84" t="s">
        <v>122</v>
      </c>
      <c r="B150" s="154" t="s">
        <v>6</v>
      </c>
      <c r="C150" s="157"/>
      <c r="D150" s="204" t="s">
        <v>75</v>
      </c>
      <c r="E150" s="154" t="s">
        <v>2</v>
      </c>
      <c r="F150" s="158"/>
      <c r="G150" s="158">
        <f t="shared" si="16"/>
        <v>0</v>
      </c>
      <c r="H150" s="158"/>
      <c r="I150" s="158">
        <f t="shared" si="17"/>
        <v>0</v>
      </c>
      <c r="J150" s="159"/>
      <c r="K150" s="158">
        <f t="shared" si="18"/>
        <v>0</v>
      </c>
      <c r="L150" s="158">
        <f t="shared" si="19"/>
        <v>0</v>
      </c>
    </row>
    <row r="151" spans="1:12" ht="15.75">
      <c r="A151" s="84" t="s">
        <v>174</v>
      </c>
      <c r="B151" s="154" t="s">
        <v>3</v>
      </c>
      <c r="C151" s="157"/>
      <c r="D151" s="204" t="s">
        <v>88</v>
      </c>
      <c r="E151" s="154" t="s">
        <v>2</v>
      </c>
      <c r="F151" s="158">
        <v>0</v>
      </c>
      <c r="G151" s="158">
        <f t="shared" si="16"/>
        <v>0</v>
      </c>
      <c r="H151" s="158"/>
      <c r="I151" s="158">
        <f t="shared" si="17"/>
        <v>0</v>
      </c>
      <c r="J151" s="159"/>
      <c r="K151" s="158">
        <f t="shared" si="18"/>
        <v>0</v>
      </c>
      <c r="L151" s="158">
        <f t="shared" si="19"/>
        <v>0</v>
      </c>
    </row>
    <row r="152" spans="1:12" ht="15.75">
      <c r="A152" s="84" t="s">
        <v>331</v>
      </c>
      <c r="B152" s="154" t="s">
        <v>25</v>
      </c>
      <c r="C152" s="157" t="s">
        <v>347</v>
      </c>
      <c r="D152" s="204" t="s">
        <v>88</v>
      </c>
      <c r="E152" s="154" t="s">
        <v>2</v>
      </c>
      <c r="F152" s="158"/>
      <c r="G152" s="158">
        <f t="shared" si="16"/>
        <v>0</v>
      </c>
      <c r="H152" s="158"/>
      <c r="I152" s="158">
        <f t="shared" si="17"/>
        <v>0</v>
      </c>
      <c r="J152" s="159">
        <f>'W-COAST'!$H$142</f>
        <v>0</v>
      </c>
      <c r="K152" s="158">
        <f t="shared" si="18"/>
        <v>0</v>
      </c>
      <c r="L152" s="158">
        <f t="shared" si="19"/>
        <v>0</v>
      </c>
    </row>
    <row r="153" spans="1:12" ht="15.75">
      <c r="A153" s="161" t="s">
        <v>127</v>
      </c>
      <c r="B153" s="154" t="s">
        <v>76</v>
      </c>
      <c r="C153" s="157"/>
      <c r="D153" s="204" t="s">
        <v>88</v>
      </c>
      <c r="E153" s="154" t="s">
        <v>2</v>
      </c>
      <c r="F153" s="158"/>
      <c r="G153" s="158">
        <f t="shared" si="16"/>
        <v>0</v>
      </c>
      <c r="H153" s="158"/>
      <c r="I153" s="158">
        <f t="shared" si="17"/>
        <v>0</v>
      </c>
      <c r="J153" s="159"/>
      <c r="K153" s="158">
        <f t="shared" si="18"/>
        <v>0</v>
      </c>
      <c r="L153" s="158">
        <f t="shared" si="19"/>
        <v>0</v>
      </c>
    </row>
    <row r="154" spans="1:12" ht="15.75">
      <c r="A154" s="84" t="s">
        <v>30</v>
      </c>
      <c r="B154" s="154" t="s">
        <v>42</v>
      </c>
      <c r="C154" s="157" t="s">
        <v>226</v>
      </c>
      <c r="D154" s="204" t="s">
        <v>74</v>
      </c>
      <c r="E154" s="154" t="s">
        <v>2</v>
      </c>
      <c r="F154" s="158">
        <v>0</v>
      </c>
      <c r="G154" s="158">
        <f t="shared" si="16"/>
        <v>0</v>
      </c>
      <c r="H154" s="158"/>
      <c r="I154" s="158">
        <f t="shared" si="17"/>
        <v>0</v>
      </c>
      <c r="J154" s="159"/>
      <c r="K154" s="158">
        <f t="shared" si="18"/>
        <v>0</v>
      </c>
      <c r="L154" s="158">
        <f t="shared" si="19"/>
        <v>0</v>
      </c>
    </row>
    <row r="155" spans="1:12" ht="15.75">
      <c r="A155" s="84" t="s">
        <v>139</v>
      </c>
      <c r="B155" s="154" t="s">
        <v>56</v>
      </c>
      <c r="C155" s="157" t="s">
        <v>253</v>
      </c>
      <c r="D155" s="204" t="s">
        <v>73</v>
      </c>
      <c r="E155" s="154" t="s">
        <v>2</v>
      </c>
      <c r="F155" s="158"/>
      <c r="G155" s="158">
        <f t="shared" si="16"/>
        <v>0</v>
      </c>
      <c r="H155" s="158"/>
      <c r="I155" s="158">
        <f t="shared" si="17"/>
        <v>0</v>
      </c>
      <c r="J155" s="159"/>
      <c r="K155" s="158">
        <f t="shared" si="18"/>
        <v>0</v>
      </c>
      <c r="L155" s="158">
        <f t="shared" si="19"/>
        <v>0</v>
      </c>
    </row>
    <row r="156" spans="1:12" ht="15.75">
      <c r="A156" s="84" t="s">
        <v>82</v>
      </c>
      <c r="B156" s="154" t="s">
        <v>42</v>
      </c>
      <c r="C156" s="157"/>
      <c r="D156" s="204" t="s">
        <v>73</v>
      </c>
      <c r="E156" s="154" t="s">
        <v>2</v>
      </c>
      <c r="F156" s="158"/>
      <c r="G156" s="158">
        <f t="shared" si="16"/>
        <v>0</v>
      </c>
      <c r="H156" s="158"/>
      <c r="I156" s="158">
        <f t="shared" si="17"/>
        <v>0</v>
      </c>
      <c r="J156" s="159"/>
      <c r="K156" s="158">
        <f t="shared" si="18"/>
        <v>0</v>
      </c>
      <c r="L156" s="158">
        <f t="shared" si="19"/>
        <v>0</v>
      </c>
    </row>
    <row r="157" spans="1:12" ht="15.75">
      <c r="A157" s="84" t="s">
        <v>53</v>
      </c>
      <c r="B157" s="154" t="s">
        <v>26</v>
      </c>
      <c r="C157" s="157"/>
      <c r="D157" s="204" t="s">
        <v>73</v>
      </c>
      <c r="E157" s="154" t="s">
        <v>2</v>
      </c>
      <c r="F157" s="158"/>
      <c r="G157" s="158">
        <f t="shared" si="16"/>
        <v>0</v>
      </c>
      <c r="H157" s="158"/>
      <c r="I157" s="158">
        <f t="shared" si="17"/>
        <v>0</v>
      </c>
      <c r="J157" s="159"/>
      <c r="K157" s="158">
        <f t="shared" si="18"/>
        <v>0</v>
      </c>
      <c r="L157" s="158">
        <f t="shared" si="19"/>
        <v>0</v>
      </c>
    </row>
    <row r="158" spans="1:12" ht="15.75">
      <c r="A158" s="84" t="s">
        <v>54</v>
      </c>
      <c r="B158" s="154" t="s">
        <v>72</v>
      </c>
      <c r="C158" s="157"/>
      <c r="D158" s="204" t="s">
        <v>73</v>
      </c>
      <c r="E158" s="154" t="s">
        <v>2</v>
      </c>
      <c r="F158" s="158"/>
      <c r="G158" s="158">
        <f t="shared" si="16"/>
        <v>0</v>
      </c>
      <c r="H158" s="158"/>
      <c r="I158" s="158">
        <f t="shared" si="17"/>
        <v>0</v>
      </c>
      <c r="J158" s="159"/>
      <c r="K158" s="158">
        <f t="shared" si="18"/>
        <v>0</v>
      </c>
      <c r="L158" s="158">
        <f t="shared" si="19"/>
        <v>0</v>
      </c>
    </row>
    <row r="159" spans="1:12" ht="15.75">
      <c r="A159" s="84" t="s">
        <v>316</v>
      </c>
      <c r="B159" s="154" t="s">
        <v>70</v>
      </c>
      <c r="C159" s="157" t="s">
        <v>333</v>
      </c>
      <c r="D159" s="204" t="s">
        <v>77</v>
      </c>
      <c r="E159" s="154" t="s">
        <v>2</v>
      </c>
      <c r="F159" s="158"/>
      <c r="G159" s="158">
        <f t="shared" si="16"/>
        <v>0</v>
      </c>
      <c r="H159" s="158"/>
      <c r="I159" s="158">
        <f t="shared" si="17"/>
        <v>0</v>
      </c>
      <c r="J159" s="159">
        <f>BOL!$H$137</f>
        <v>0</v>
      </c>
      <c r="K159" s="158">
        <f t="shared" si="18"/>
        <v>0</v>
      </c>
      <c r="L159" s="158">
        <f t="shared" si="19"/>
        <v>0</v>
      </c>
    </row>
    <row r="160" spans="1:12" ht="15.75">
      <c r="A160" s="84" t="s">
        <v>323</v>
      </c>
      <c r="B160" s="154" t="s">
        <v>39</v>
      </c>
      <c r="C160" s="157" t="s">
        <v>344</v>
      </c>
      <c r="D160" s="204" t="s">
        <v>83</v>
      </c>
      <c r="E160" s="154" t="s">
        <v>69</v>
      </c>
      <c r="F160" s="158"/>
      <c r="G160" s="158">
        <f t="shared" si="16"/>
        <v>0</v>
      </c>
      <c r="H160" s="158"/>
      <c r="I160" s="158">
        <f t="shared" si="17"/>
        <v>0</v>
      </c>
      <c r="J160" s="159">
        <f>MPUM!$H$142</f>
        <v>0</v>
      </c>
      <c r="K160" s="158">
        <f t="shared" si="18"/>
        <v>0</v>
      </c>
      <c r="L160" s="158">
        <f t="shared" si="19"/>
        <v>0</v>
      </c>
    </row>
    <row r="161" spans="1:12" ht="15.75">
      <c r="A161" s="84" t="s">
        <v>150</v>
      </c>
      <c r="B161" s="154" t="s">
        <v>26</v>
      </c>
      <c r="C161" s="157" t="s">
        <v>345</v>
      </c>
      <c r="D161" s="204" t="s">
        <v>83</v>
      </c>
      <c r="E161" s="154" t="s">
        <v>69</v>
      </c>
      <c r="F161" s="158"/>
      <c r="G161" s="158">
        <f t="shared" si="16"/>
        <v>0</v>
      </c>
      <c r="H161" s="158"/>
      <c r="I161" s="158">
        <f t="shared" si="17"/>
        <v>0</v>
      </c>
      <c r="J161" s="159">
        <f>MPUM!$H$146</f>
        <v>0</v>
      </c>
      <c r="K161" s="158">
        <f t="shared" si="18"/>
        <v>0</v>
      </c>
      <c r="L161" s="158">
        <f t="shared" si="19"/>
        <v>0</v>
      </c>
    </row>
  </sheetData>
  <sheetProtection/>
  <mergeCells count="4">
    <mergeCell ref="F3:G3"/>
    <mergeCell ref="H3:I3"/>
    <mergeCell ref="J3:K3"/>
    <mergeCell ref="A1:L1"/>
  </mergeCells>
  <printOptions horizontalCentered="1"/>
  <pageMargins left="0" right="0" top="0.7874015748031497" bottom="0.7874015748031497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47" bestFit="1" customWidth="1"/>
    <col min="2" max="2" width="3.57421875" style="47" bestFit="1" customWidth="1"/>
    <col min="3" max="3" width="12.28125" style="47" bestFit="1" customWidth="1"/>
    <col min="4" max="4" width="6.7109375" style="47" bestFit="1" customWidth="1"/>
    <col min="5" max="16384" width="9.140625" style="47" customWidth="1"/>
  </cols>
  <sheetData>
    <row r="1" spans="1:4" ht="12.75">
      <c r="A1" s="106" t="s">
        <v>314</v>
      </c>
      <c r="B1" s="106" t="s">
        <v>315</v>
      </c>
      <c r="C1" s="106" t="s">
        <v>61</v>
      </c>
      <c r="D1" s="106" t="s">
        <v>9</v>
      </c>
    </row>
    <row r="2" spans="1:4" ht="12.75">
      <c r="A2" s="108" t="str">
        <f>3YRPTS!A9</f>
        <v>THERON</v>
      </c>
      <c r="B2" s="108" t="str">
        <f>3YRPTS!B9</f>
        <v>C</v>
      </c>
      <c r="C2" s="108" t="str">
        <f>3YRPTS!D9</f>
        <v>FREESTATE</v>
      </c>
      <c r="D2" s="206">
        <f>3YRPTS!J9</f>
        <v>173.3</v>
      </c>
    </row>
    <row r="3" spans="1:4" ht="12.75">
      <c r="A3" s="108" t="str">
        <f>3YRPTS!A7</f>
        <v>SCHEEPERS</v>
      </c>
      <c r="B3" s="108" t="str">
        <f>3YRPTS!B7</f>
        <v>C</v>
      </c>
      <c r="C3" s="108" t="str">
        <f>3YRPTS!D7</f>
        <v>BORDER</v>
      </c>
      <c r="D3" s="206">
        <f>3YRPTS!J7</f>
        <v>119.9</v>
      </c>
    </row>
    <row r="4" spans="1:4" ht="12.75">
      <c r="A4" s="108" t="str">
        <f>3YRPTS!A10</f>
        <v>WAREHAM</v>
      </c>
      <c r="B4" s="108" t="str">
        <f>3YRPTS!B10</f>
        <v>B</v>
      </c>
      <c r="C4" s="108" t="str">
        <f>3YRPTS!D10</f>
        <v>NATAL</v>
      </c>
      <c r="D4" s="206">
        <f>3YRPTS!J10</f>
        <v>108.1</v>
      </c>
    </row>
    <row r="5" spans="1:4" ht="12.75">
      <c r="A5" s="108" t="str">
        <f>3YRPTS!A11</f>
        <v>GROENEWALD</v>
      </c>
      <c r="B5" s="108" t="str">
        <f>3YRPTS!B11</f>
        <v>C</v>
      </c>
      <c r="C5" s="108" t="str">
        <f>3YRPTS!D11</f>
        <v>NATAL</v>
      </c>
      <c r="D5" s="206">
        <f>3YRPTS!J11</f>
        <v>86.7</v>
      </c>
    </row>
    <row r="6" spans="1:4" ht="12.75">
      <c r="A6" s="108" t="str">
        <f>3YRPTS!A8</f>
        <v>RUSTEBURG</v>
      </c>
      <c r="B6" s="108" t="str">
        <f>3YRPTS!B8</f>
        <v>J</v>
      </c>
      <c r="C6" s="108" t="str">
        <f>3YRPTS!D8</f>
        <v>BORDER</v>
      </c>
      <c r="D6" s="206">
        <f>3YRPTS!J8</f>
        <v>81.19999999999999</v>
      </c>
    </row>
    <row r="7" spans="1:4" ht="12.75">
      <c r="A7" s="108" t="str">
        <f>3YRPTS!A12</f>
        <v>DOWIE</v>
      </c>
      <c r="B7" s="108" t="str">
        <f>3YRPTS!B12</f>
        <v>P</v>
      </c>
      <c r="C7" s="108" t="str">
        <f>3YRPTS!D12</f>
        <v>BORDER</v>
      </c>
      <c r="D7" s="206">
        <f>3YRPTS!J12</f>
        <v>73</v>
      </c>
    </row>
    <row r="8" spans="1:4" ht="12.75">
      <c r="A8" s="108" t="str">
        <f>3YRPTS!A21</f>
        <v>CLARKE</v>
      </c>
      <c r="B8" s="108" t="str">
        <f>3YRPTS!B21</f>
        <v>J</v>
      </c>
      <c r="C8" s="108" t="str">
        <f>3YRPTS!D21</f>
        <v>EP</v>
      </c>
      <c r="D8" s="206">
        <f>3YRPTS!J21</f>
        <v>67</v>
      </c>
    </row>
    <row r="9" spans="1:4" ht="12.75">
      <c r="A9" s="108" t="str">
        <f>3YRPTS!A20</f>
        <v>HELM</v>
      </c>
      <c r="B9" s="108" t="str">
        <f>3YRPTS!B20</f>
        <v>J</v>
      </c>
      <c r="C9" s="108" t="str">
        <f>3YRPTS!D20</f>
        <v>FREESTATE</v>
      </c>
      <c r="D9" s="206">
        <f>3YRPTS!J20</f>
        <v>62.3</v>
      </c>
    </row>
    <row r="10" spans="1:4" ht="12.75">
      <c r="A10" s="108" t="str">
        <f>3YRPTS!A27</f>
        <v>CARSTENS</v>
      </c>
      <c r="B10" s="108" t="str">
        <f>3YRPTS!B27</f>
        <v>J</v>
      </c>
      <c r="C10" s="108" t="str">
        <f>3YRPTS!D27</f>
        <v>WP</v>
      </c>
      <c r="D10" s="206">
        <f>3YRPTS!J27</f>
        <v>58.3</v>
      </c>
    </row>
    <row r="11" spans="1:4" ht="12.75">
      <c r="A11" s="108" t="str">
        <f>3YRPTS!A15</f>
        <v>KRAHTZ</v>
      </c>
      <c r="B11" s="108" t="str">
        <f>3YRPTS!B15</f>
        <v>A</v>
      </c>
      <c r="C11" s="108" t="str">
        <f>3YRPTS!D15</f>
        <v>BOLAND</v>
      </c>
      <c r="D11" s="206">
        <f>3YRPTS!J15</f>
        <v>55.9</v>
      </c>
    </row>
    <row r="12" spans="1:4" ht="12.75">
      <c r="A12" s="108" t="str">
        <f>3YRPTS!A29</f>
        <v>ASPELING</v>
      </c>
      <c r="B12" s="108" t="str">
        <f>3YRPTS!B29</f>
        <v>J</v>
      </c>
      <c r="C12" s="108" t="str">
        <f>3YRPTS!D29</f>
        <v>WEST COAST</v>
      </c>
      <c r="D12" s="206">
        <f>3YRPTS!J29</f>
        <v>55.7</v>
      </c>
    </row>
    <row r="13" spans="1:4" ht="12.75">
      <c r="A13" s="108" t="str">
        <f>3YRPTS!A31</f>
        <v>NEL</v>
      </c>
      <c r="B13" s="108" t="str">
        <f>3YRPTS!B31</f>
        <v>B</v>
      </c>
      <c r="C13" s="108" t="str">
        <f>3YRPTS!D31</f>
        <v>FREESTATE</v>
      </c>
      <c r="D13" s="206">
        <f>3YRPTS!J31</f>
        <v>55.099999999999994</v>
      </c>
    </row>
    <row r="14" spans="1:4" ht="12.75">
      <c r="A14" s="108" t="str">
        <f>3YRPTS!A37</f>
        <v>LOOMES</v>
      </c>
      <c r="B14" s="108" t="str">
        <f>3YRPTS!B37</f>
        <v>P</v>
      </c>
      <c r="C14" s="108" t="str">
        <f>3YRPTS!D37</f>
        <v>NATAL</v>
      </c>
      <c r="D14" s="206">
        <f>3YRPTS!J37</f>
        <v>49</v>
      </c>
    </row>
    <row r="15" spans="1:4" ht="12.75">
      <c r="A15" s="108" t="str">
        <f>3YRPTS!A39</f>
        <v>TEDDER</v>
      </c>
      <c r="B15" s="108" t="str">
        <f>3YRPTS!B39</f>
        <v>B</v>
      </c>
      <c r="C15" s="108" t="str">
        <f>3YRPTS!D39</f>
        <v>ZULULAND</v>
      </c>
      <c r="D15" s="206">
        <f>3YRPTS!J39</f>
        <v>48</v>
      </c>
    </row>
    <row r="16" spans="1:4" ht="12.75">
      <c r="A16" s="108" t="str">
        <f>3YRPTS!A45</f>
        <v>MARAIS</v>
      </c>
      <c r="B16" s="108" t="str">
        <f>3YRPTS!B45</f>
        <v>D</v>
      </c>
      <c r="C16" s="108" t="str">
        <f>3YRPTS!D45</f>
        <v>EP</v>
      </c>
      <c r="D16" s="206">
        <f>3YRPTS!J45</f>
        <v>41.3</v>
      </c>
    </row>
    <row r="17" spans="1:4" ht="12.75">
      <c r="A17" s="108" t="str">
        <f>3YRPTS!A46</f>
        <v>VAN ZYL</v>
      </c>
      <c r="B17" s="108" t="str">
        <f>3YRPTS!B46</f>
        <v>H</v>
      </c>
      <c r="C17" s="108" t="str">
        <f>3YRPTS!D46</f>
        <v>BOLAND</v>
      </c>
      <c r="D17" s="206">
        <f>3YRPTS!J46</f>
        <v>40.599999999999994</v>
      </c>
    </row>
    <row r="18" spans="1:4" ht="12.75">
      <c r="A18" s="108" t="str">
        <f>3YRPTS!A23</f>
        <v>LESSING</v>
      </c>
      <c r="B18" s="108" t="str">
        <f>3YRPTS!B23</f>
        <v>M</v>
      </c>
      <c r="C18" s="108" t="str">
        <f>3YRPTS!D23</f>
        <v>EP</v>
      </c>
      <c r="D18" s="206">
        <f>3YRPTS!J23</f>
        <v>38.1</v>
      </c>
    </row>
    <row r="19" spans="1:4" ht="12.75">
      <c r="A19" s="108" t="str">
        <f>3YRPTS!A32</f>
        <v>FROST</v>
      </c>
      <c r="B19" s="108" t="str">
        <f>3YRPTS!B32</f>
        <v>M</v>
      </c>
      <c r="C19" s="108" t="str">
        <f>3YRPTS!D32</f>
        <v>SOUTH CAPE</v>
      </c>
      <c r="D19" s="206">
        <f>3YRPTS!J32</f>
        <v>37.6</v>
      </c>
    </row>
    <row r="20" spans="1:4" ht="12.75">
      <c r="A20" s="108" t="str">
        <f>3YRPTS!A28</f>
        <v>DEVELING</v>
      </c>
      <c r="B20" s="108" t="str">
        <f>3YRPTS!B28</f>
        <v>R</v>
      </c>
      <c r="C20" s="108" t="str">
        <f>3YRPTS!D28</f>
        <v>CEN/GAUT</v>
      </c>
      <c r="D20" s="206">
        <f>3YRPTS!J28</f>
        <v>37.4</v>
      </c>
    </row>
    <row r="21" spans="1:4" ht="12.75">
      <c r="A21" s="108" t="str">
        <f>3YRPTS!A22</f>
        <v>MOUTON</v>
      </c>
      <c r="B21" s="108" t="str">
        <f>3YRPTS!B22</f>
        <v>F</v>
      </c>
      <c r="C21" s="108" t="str">
        <f>3YRPTS!D22</f>
        <v>CEN/GAUT</v>
      </c>
      <c r="D21" s="206">
        <f>3YRPTS!J22</f>
        <v>36.9</v>
      </c>
    </row>
    <row r="22" spans="1:4" ht="12.75">
      <c r="A22" s="108" t="str">
        <f>3YRPTS!A13</f>
        <v>DELL</v>
      </c>
      <c r="B22" s="108" t="str">
        <f>3YRPTS!B13</f>
        <v>C</v>
      </c>
      <c r="C22" s="108" t="str">
        <f>3YRPTS!D13</f>
        <v>BORDER</v>
      </c>
      <c r="D22" s="206">
        <f>3YRPTS!J13</f>
        <v>36.3</v>
      </c>
    </row>
    <row r="23" spans="1:4" ht="12.75">
      <c r="A23" s="108" t="str">
        <f>3YRPTS!A36</f>
        <v>OSBORNE</v>
      </c>
      <c r="B23" s="108" t="str">
        <f>3YRPTS!B36</f>
        <v>T</v>
      </c>
      <c r="C23" s="108" t="str">
        <f>3YRPTS!D36</f>
        <v>NATAL</v>
      </c>
      <c r="D23" s="206">
        <f>3YRPTS!J36</f>
        <v>35.7</v>
      </c>
    </row>
    <row r="24" spans="1:4" ht="12.75">
      <c r="A24" s="108" t="str">
        <f>3YRPTS!A49</f>
        <v>J VAN RENSBURG</v>
      </c>
      <c r="B24" s="108" t="str">
        <f>3YRPTS!B49</f>
        <v>S</v>
      </c>
      <c r="C24" s="108" t="str">
        <f>3YRPTS!D49</f>
        <v>WP</v>
      </c>
      <c r="D24" s="206">
        <f>3YRPTS!J49</f>
        <v>34.7</v>
      </c>
    </row>
    <row r="25" spans="1:4" ht="12.75">
      <c r="A25" s="108" t="str">
        <f>3YRPTS!A18</f>
        <v>PYBUS</v>
      </c>
      <c r="B25" s="108" t="str">
        <f>3YRPTS!B18</f>
        <v>J</v>
      </c>
      <c r="C25" s="108" t="str">
        <f>3YRPTS!D18</f>
        <v>ZULULAND</v>
      </c>
      <c r="D25" s="206">
        <f>3YRPTS!J18</f>
        <v>32.2</v>
      </c>
    </row>
    <row r="26" spans="1:4" ht="12.75">
      <c r="A26" s="108" t="str">
        <f>3YRPTS!A55</f>
        <v>RAUTENBACH</v>
      </c>
      <c r="B26" s="108" t="str">
        <f>3YRPTS!B55</f>
        <v>J</v>
      </c>
      <c r="C26" s="108" t="str">
        <f>3YRPTS!D55</f>
        <v>EP</v>
      </c>
      <c r="D26" s="206">
        <f>3YRPTS!J55</f>
        <v>27.4</v>
      </c>
    </row>
    <row r="27" spans="1:4" ht="12.75">
      <c r="A27" s="108" t="str">
        <f>3YRPTS!A52</f>
        <v>JORDAAN</v>
      </c>
      <c r="B27" s="108" t="str">
        <f>3YRPTS!B52</f>
        <v>LP</v>
      </c>
      <c r="C27" s="108" t="str">
        <f>3YRPTS!D52</f>
        <v>MPUMALANGA</v>
      </c>
      <c r="D27" s="206">
        <f>3YRPTS!J52</f>
        <v>26.499999999999996</v>
      </c>
    </row>
    <row r="28" spans="1:4" ht="12.75">
      <c r="A28" s="108" t="str">
        <f>3YRPTS!A16</f>
        <v>BEHR</v>
      </c>
      <c r="B28" s="108" t="str">
        <f>3YRPTS!B16</f>
        <v>S</v>
      </c>
      <c r="C28" s="108" t="str">
        <f>3YRPTS!D16</f>
        <v>N/GAUTENG</v>
      </c>
      <c r="D28" s="206">
        <f>3YRPTS!J16</f>
        <v>23</v>
      </c>
    </row>
    <row r="29" spans="1:4" ht="12.75">
      <c r="A29" s="108" t="str">
        <f>3YRPTS!A63</f>
        <v>DE WET</v>
      </c>
      <c r="B29" s="108" t="str">
        <f>3YRPTS!B63</f>
        <v>W</v>
      </c>
      <c r="C29" s="108" t="str">
        <f>3YRPTS!D63</f>
        <v>WP</v>
      </c>
      <c r="D29" s="206">
        <f>3YRPTS!J63</f>
        <v>22.8</v>
      </c>
    </row>
    <row r="30" spans="1:4" ht="12.75">
      <c r="A30" s="108" t="str">
        <f>3YRPTS!A41</f>
        <v>SMIT</v>
      </c>
      <c r="B30" s="108" t="str">
        <f>3YRPTS!B41</f>
        <v>A</v>
      </c>
      <c r="C30" s="108" t="str">
        <f>3YRPTS!D41</f>
        <v>WP</v>
      </c>
      <c r="D30" s="206">
        <f>3YRPTS!J41</f>
        <v>20.7</v>
      </c>
    </row>
    <row r="31" spans="1:4" ht="12.75">
      <c r="A31" s="108" t="str">
        <f>3YRPTS!A43</f>
        <v>BARNARD</v>
      </c>
      <c r="B31" s="108" t="str">
        <f>3YRPTS!B43</f>
        <v>W</v>
      </c>
      <c r="C31" s="108" t="str">
        <f>3YRPTS!D43</f>
        <v>N/GAUTENG</v>
      </c>
      <c r="D31" s="206">
        <f>3YRPTS!J43</f>
        <v>18.1</v>
      </c>
    </row>
    <row r="32" spans="1:4" ht="12.75">
      <c r="A32" s="108" t="str">
        <f>3YRPTS!A79</f>
        <v>MURGATROYD</v>
      </c>
      <c r="B32" s="108" t="str">
        <f>3YRPTS!B79</f>
        <v>D</v>
      </c>
      <c r="C32" s="108" t="str">
        <f>3YRPTS!D79</f>
        <v>NATAL</v>
      </c>
      <c r="D32" s="206">
        <f>3YRPTS!J79</f>
        <v>13.9</v>
      </c>
    </row>
    <row r="33" spans="1:4" ht="12.75">
      <c r="A33" s="108" t="str">
        <f>3YRPTS!A51</f>
        <v>KLEYN</v>
      </c>
      <c r="B33" s="108" t="str">
        <f>3YRPTS!B51</f>
        <v>H</v>
      </c>
      <c r="C33" s="108" t="str">
        <f>3YRPTS!D51</f>
        <v>SOUTH CAPE</v>
      </c>
      <c r="D33" s="206">
        <f>3YRPTS!J51</f>
        <v>13.8</v>
      </c>
    </row>
    <row r="34" spans="1:4" ht="12.75">
      <c r="A34" s="108" t="str">
        <f>3YRPTS!A48</f>
        <v>JACOBS</v>
      </c>
      <c r="B34" s="108" t="str">
        <f>3YRPTS!B48</f>
        <v>R</v>
      </c>
      <c r="C34" s="108" t="str">
        <f>3YRPTS!D48</f>
        <v>NATAL</v>
      </c>
      <c r="D34" s="206">
        <f>3YRPTS!J48</f>
        <v>12.8</v>
      </c>
    </row>
    <row r="35" spans="1:4" ht="12.75">
      <c r="A35" s="108" t="str">
        <f>3YRPTS!A34</f>
        <v>DE JONGH</v>
      </c>
      <c r="B35" s="108" t="str">
        <f>3YRPTS!B34</f>
        <v>W</v>
      </c>
      <c r="C35" s="108" t="str">
        <f>3YRPTS!D34</f>
        <v>WP</v>
      </c>
      <c r="D35" s="206">
        <f>3YRPTS!J34</f>
        <v>12.7</v>
      </c>
    </row>
    <row r="36" spans="1:4" ht="12.75">
      <c r="A36" s="108" t="str">
        <f>3YRPTS!A40</f>
        <v>KINGSLEY-WILKINS</v>
      </c>
      <c r="B36" s="108" t="str">
        <f>3YRPTS!B40</f>
        <v>G</v>
      </c>
      <c r="C36" s="108" t="str">
        <f>3YRPTS!D40</f>
        <v>BORDER</v>
      </c>
      <c r="D36" s="206">
        <f>3YRPTS!J40</f>
        <v>11.4</v>
      </c>
    </row>
    <row r="37" spans="1:4" ht="12.75">
      <c r="A37" s="108" t="str">
        <f>3YRPTS!A66</f>
        <v>VORSTER</v>
      </c>
      <c r="B37" s="108" t="str">
        <f>3YRPTS!B66</f>
        <v>W</v>
      </c>
      <c r="C37" s="108" t="str">
        <f>3YRPTS!D66</f>
        <v>CEN/GAUT</v>
      </c>
      <c r="D37" s="206">
        <f>3YRPTS!J66</f>
        <v>9.1</v>
      </c>
    </row>
    <row r="38" spans="1:4" ht="12.75">
      <c r="A38" s="108" t="str">
        <f>3YRPTS!A64</f>
        <v>MEY</v>
      </c>
      <c r="B38" s="108" t="str">
        <f>3YRPTS!B64</f>
        <v>P</v>
      </c>
      <c r="C38" s="108" t="str">
        <f>3YRPTS!D64</f>
        <v>SOUTH CAPE</v>
      </c>
      <c r="D38" s="206">
        <f>3YRPTS!J64</f>
        <v>9</v>
      </c>
    </row>
    <row r="39" spans="1:4" ht="12.75">
      <c r="A39" s="108" t="str">
        <f>3YRPTS!A97</f>
        <v>DE JAGER</v>
      </c>
      <c r="B39" s="108" t="str">
        <f>3YRPTS!B97</f>
        <v>K</v>
      </c>
      <c r="C39" s="108" t="str">
        <f>3YRPTS!D97</f>
        <v>SOUTH CAPE</v>
      </c>
      <c r="D39" s="206">
        <f>3YRPTS!J97</f>
        <v>8.9</v>
      </c>
    </row>
    <row r="40" spans="1:4" ht="12.75">
      <c r="A40" s="108" t="str">
        <f>3YRPTS!A25</f>
        <v>HUGHES</v>
      </c>
      <c r="B40" s="108" t="str">
        <f>3YRPTS!B25</f>
        <v>C</v>
      </c>
      <c r="C40" s="108" t="str">
        <f>3YRPTS!D25</f>
        <v>CEN/GAUT</v>
      </c>
      <c r="D40" s="206">
        <f>3YRPTS!J25</f>
        <v>8.6</v>
      </c>
    </row>
    <row r="41" spans="1:4" ht="12.75">
      <c r="A41" s="108" t="str">
        <f>3YRPTS!A67</f>
        <v>GELDENHUIS</v>
      </c>
      <c r="B41" s="108" t="str">
        <f>3YRPTS!B67</f>
        <v>K</v>
      </c>
      <c r="C41" s="108" t="str">
        <f>3YRPTS!D67</f>
        <v>WEST COAST</v>
      </c>
      <c r="D41" s="206">
        <f>3YRPTS!J67</f>
        <v>8.6</v>
      </c>
    </row>
    <row r="42" spans="1:4" ht="12.75">
      <c r="A42" s="108" t="str">
        <f>3YRPTS!A62</f>
        <v>KINGMA</v>
      </c>
      <c r="B42" s="108" t="str">
        <f>3YRPTS!B62</f>
        <v>R</v>
      </c>
      <c r="C42" s="108" t="str">
        <f>3YRPTS!D62</f>
        <v>BORDER</v>
      </c>
      <c r="D42" s="206">
        <f>3YRPTS!J62</f>
        <v>8.5</v>
      </c>
    </row>
    <row r="43" spans="1:4" ht="12.75">
      <c r="A43" s="108" t="str">
        <f>3YRPTS!A99</f>
        <v>VAN DER WALT</v>
      </c>
      <c r="B43" s="108" t="str">
        <f>3YRPTS!B99</f>
        <v>G</v>
      </c>
      <c r="C43" s="108" t="str">
        <f>3YRPTS!D99</f>
        <v>FREESTATE</v>
      </c>
      <c r="D43" s="206">
        <f>3YRPTS!J99</f>
        <v>8</v>
      </c>
    </row>
    <row r="44" spans="1:4" ht="12.75">
      <c r="A44" s="108" t="str">
        <f>3YRPTS!A102</f>
        <v>HUGO</v>
      </c>
      <c r="B44" s="108" t="str">
        <f>3YRPTS!B102</f>
        <v>F</v>
      </c>
      <c r="C44" s="108" t="str">
        <f>3YRPTS!D102</f>
        <v>WEST COAST</v>
      </c>
      <c r="D44" s="206">
        <f>3YRPTS!J102</f>
        <v>7.5</v>
      </c>
    </row>
    <row r="45" spans="1:4" ht="12.75">
      <c r="A45" s="108" t="str">
        <f>3YRPTS!A78</f>
        <v>POTGIETER</v>
      </c>
      <c r="B45" s="108" t="str">
        <f>3YRPTS!B78</f>
        <v>P</v>
      </c>
      <c r="C45" s="108" t="str">
        <f>3YRPTS!D78</f>
        <v>FREESTATE</v>
      </c>
      <c r="D45" s="206">
        <f>3YRPTS!J78</f>
        <v>6.6</v>
      </c>
    </row>
    <row r="46" spans="1:4" ht="12.75">
      <c r="A46" s="108" t="str">
        <f>3YRPTS!A47</f>
        <v>MCFARLANE</v>
      </c>
      <c r="B46" s="108" t="str">
        <f>3YRPTS!B47</f>
        <v>B</v>
      </c>
      <c r="C46" s="108" t="str">
        <f>3YRPTS!D47</f>
        <v>BOLAND</v>
      </c>
      <c r="D46" s="206">
        <f>3YRPTS!J47</f>
        <v>6.5</v>
      </c>
    </row>
    <row r="47" spans="1:4" ht="12.75">
      <c r="A47" s="108" t="str">
        <f>3YRPTS!A30</f>
        <v>HARDING</v>
      </c>
      <c r="B47" s="108" t="str">
        <f>3YRPTS!B30</f>
        <v>T</v>
      </c>
      <c r="C47" s="108" t="str">
        <f>3YRPTS!D30</f>
        <v>SOUTH CAPE</v>
      </c>
      <c r="D47" s="206">
        <f>3YRPTS!J30</f>
        <v>5.6</v>
      </c>
    </row>
    <row r="48" spans="1:4" ht="12.75">
      <c r="A48" s="108" t="str">
        <f>3YRPTS!A35</f>
        <v>SWANEPOEL</v>
      </c>
      <c r="B48" s="108" t="str">
        <f>3YRPTS!B35</f>
        <v>E</v>
      </c>
      <c r="C48" s="108" t="str">
        <f>3YRPTS!D35</f>
        <v>WP</v>
      </c>
      <c r="D48" s="206">
        <f>3YRPTS!J35</f>
        <v>5.5</v>
      </c>
    </row>
    <row r="49" spans="1:4" ht="12.75">
      <c r="A49" s="108" t="str">
        <f>3YRPTS!A96</f>
        <v>ERASMUS</v>
      </c>
      <c r="B49" s="108" t="str">
        <f>3YRPTS!B96</f>
        <v>K</v>
      </c>
      <c r="C49" s="108" t="str">
        <f>3YRPTS!D96</f>
        <v>SOUTH CAPE</v>
      </c>
      <c r="D49" s="206">
        <f>3YRPTS!J96</f>
        <v>4.300000000000001</v>
      </c>
    </row>
    <row r="50" spans="1:4" ht="12.75">
      <c r="A50" s="108" t="str">
        <f>3YRPTS!A17</f>
        <v>HYMAN</v>
      </c>
      <c r="B50" s="108" t="str">
        <f>3YRPTS!B17</f>
        <v>M</v>
      </c>
      <c r="C50" s="108" t="str">
        <f>3YRPTS!D17</f>
        <v>EP</v>
      </c>
      <c r="D50" s="206">
        <f>3YRPTS!J17</f>
        <v>3.5</v>
      </c>
    </row>
    <row r="51" spans="1:4" ht="12.75">
      <c r="A51" s="108" t="str">
        <f>3YRPTS!A71</f>
        <v>VAN HUYSSTEEN</v>
      </c>
      <c r="B51" s="108" t="str">
        <f>3YRPTS!B71</f>
        <v>G</v>
      </c>
      <c r="C51" s="108" t="str">
        <f>3YRPTS!D71</f>
        <v>ZULULAND</v>
      </c>
      <c r="D51" s="206">
        <f>3YRPTS!J71</f>
        <v>3.2</v>
      </c>
    </row>
    <row r="52" spans="1:4" ht="12.75">
      <c r="A52" s="108" t="str">
        <f>3YRPTS!A76</f>
        <v>SHORT</v>
      </c>
      <c r="B52" s="108" t="str">
        <f>3YRPTS!B76</f>
        <v>C</v>
      </c>
      <c r="C52" s="108" t="str">
        <f>3YRPTS!D76</f>
        <v>N/GAUTENG</v>
      </c>
      <c r="D52" s="206">
        <f>3YRPTS!J76</f>
        <v>3</v>
      </c>
    </row>
    <row r="53" spans="1:4" ht="12.75">
      <c r="A53" s="108" t="str">
        <f>3YRPTS!A74</f>
        <v>VAN WYK</v>
      </c>
      <c r="B53" s="108" t="str">
        <f>3YRPTS!B74</f>
        <v>P</v>
      </c>
      <c r="C53" s="108" t="str">
        <f>3YRPTS!D74</f>
        <v>CEN/GAUT</v>
      </c>
      <c r="D53" s="206">
        <f>3YRPTS!J74</f>
        <v>2.9</v>
      </c>
    </row>
    <row r="54" spans="1:4" ht="12.75">
      <c r="A54" s="108" t="str">
        <f>3YRPTS!A114</f>
        <v>BARNARD</v>
      </c>
      <c r="B54" s="108" t="str">
        <f>3YRPTS!B114</f>
        <v>P</v>
      </c>
      <c r="C54" s="108" t="str">
        <f>3YRPTS!D114</f>
        <v>MPUMALANGA</v>
      </c>
      <c r="D54" s="206">
        <f>3YRPTS!J114</f>
        <v>2.9</v>
      </c>
    </row>
    <row r="55" spans="1:4" ht="12.75">
      <c r="A55" s="108" t="str">
        <f>3YRPTS!A115</f>
        <v>BOTHA</v>
      </c>
      <c r="B55" s="108" t="str">
        <f>3YRPTS!B115</f>
        <v>A</v>
      </c>
      <c r="C55" s="108" t="str">
        <f>3YRPTS!D115</f>
        <v>ZULULAND</v>
      </c>
      <c r="D55" s="206">
        <f>3YRPTS!J115</f>
        <v>2.8</v>
      </c>
    </row>
    <row r="56" spans="1:4" ht="12.75">
      <c r="A56" s="108" t="str">
        <f>3YRPTS!A98</f>
        <v>ALFRIS</v>
      </c>
      <c r="B56" s="108" t="str">
        <f>3YRPTS!B98</f>
        <v>D</v>
      </c>
      <c r="C56" s="108" t="str">
        <f>3YRPTS!D98</f>
        <v>FREESTATE</v>
      </c>
      <c r="D56" s="206">
        <f>3YRPTS!J98</f>
        <v>2.6</v>
      </c>
    </row>
    <row r="57" spans="1:4" ht="12.75">
      <c r="A57" s="108" t="str">
        <f>3YRPTS!A89</f>
        <v>VAN EDE</v>
      </c>
      <c r="B57" s="108" t="str">
        <f>3YRPTS!B89</f>
        <v>J</v>
      </c>
      <c r="C57" s="108" t="str">
        <f>3YRPTS!D89</f>
        <v>ZULULAND</v>
      </c>
      <c r="D57" s="206">
        <f>3YRPTS!J89</f>
        <v>2.6</v>
      </c>
    </row>
    <row r="58" spans="1:4" ht="12.75">
      <c r="A58" s="108" t="str">
        <f>3YRPTS!A113</f>
        <v>VAN JAARSVELDT</v>
      </c>
      <c r="B58" s="108" t="str">
        <f>3YRPTS!B113</f>
        <v>C</v>
      </c>
      <c r="C58" s="108" t="str">
        <f>3YRPTS!D113</f>
        <v>BOLAND</v>
      </c>
      <c r="D58" s="206">
        <f>3YRPTS!J113</f>
        <v>2.5</v>
      </c>
    </row>
    <row r="59" spans="1:4" ht="12.75">
      <c r="A59" s="108" t="str">
        <f>3YRPTS!A65</f>
        <v>STRYDOM</v>
      </c>
      <c r="B59" s="108" t="str">
        <f>3YRPTS!B65</f>
        <v>G</v>
      </c>
      <c r="C59" s="108" t="str">
        <f>3YRPTS!D65</f>
        <v>N/GAUTENG</v>
      </c>
      <c r="D59" s="206">
        <f>3YRPTS!J65</f>
        <v>2</v>
      </c>
    </row>
    <row r="60" spans="1:4" ht="12.75">
      <c r="A60" s="108" t="str">
        <f>3YRPTS!A24</f>
        <v>KEETON</v>
      </c>
      <c r="B60" s="108" t="str">
        <f>3YRPTS!B24</f>
        <v>D</v>
      </c>
      <c r="C60" s="108" t="str">
        <f>3YRPTS!D24</f>
        <v>EP</v>
      </c>
      <c r="D60" s="206">
        <f>3YRPTS!J24</f>
        <v>0</v>
      </c>
    </row>
    <row r="61" spans="1:4" ht="12.75">
      <c r="A61" s="108" t="str">
        <f>3YRPTS!A154</f>
        <v>VAN ZYL</v>
      </c>
      <c r="B61" s="108" t="str">
        <f>3YRPTS!B154</f>
        <v>A</v>
      </c>
      <c r="C61" s="108" t="str">
        <f>3YRPTS!D154</f>
        <v>WP</v>
      </c>
      <c r="D61" s="206">
        <f>3YRPTS!J154</f>
        <v>0</v>
      </c>
    </row>
    <row r="62" spans="1:4" ht="12.75">
      <c r="A62" s="108" t="str">
        <f>3YRPTS!A82</f>
        <v>OOSTHUIZEN</v>
      </c>
      <c r="B62" s="108" t="str">
        <f>3YRPTS!B82</f>
        <v>M</v>
      </c>
      <c r="C62" s="108" t="str">
        <f>3YRPTS!D82</f>
        <v>BOLAND</v>
      </c>
      <c r="D62" s="206">
        <f>3YRPTS!J82</f>
        <v>0</v>
      </c>
    </row>
    <row r="63" spans="1:4" ht="12.75">
      <c r="A63" s="108" t="str">
        <f>3YRPTS!A143</f>
        <v>EBERSON</v>
      </c>
      <c r="B63" s="108" t="str">
        <f>3YRPTS!B143</f>
        <v>L</v>
      </c>
      <c r="C63" s="108" t="str">
        <f>3YRPTS!D143</f>
        <v>FREESTATE</v>
      </c>
      <c r="D63" s="206">
        <f>3YRPTS!J143</f>
        <v>0</v>
      </c>
    </row>
    <row r="64" spans="1:4" ht="12.75">
      <c r="A64" s="108" t="str">
        <f>3YRPTS!A139</f>
        <v>VAN ROOYEN</v>
      </c>
      <c r="B64" s="108" t="str">
        <f>3YRPTS!B139</f>
        <v>S</v>
      </c>
      <c r="C64" s="108" t="str">
        <f>3YRPTS!D139</f>
        <v>EP</v>
      </c>
      <c r="D64" s="206">
        <f>3YRPTS!J139</f>
        <v>0</v>
      </c>
    </row>
    <row r="65" spans="1:4" ht="12.75">
      <c r="A65" s="108" t="str">
        <f>3YRPTS!A156</f>
        <v>POWELL</v>
      </c>
      <c r="B65" s="108" t="str">
        <f>3YRPTS!B156</f>
        <v>A</v>
      </c>
      <c r="C65" s="108" t="str">
        <f>3YRPTS!D156</f>
        <v>ZULULAND</v>
      </c>
      <c r="D65" s="206">
        <f>3YRPTS!J156</f>
        <v>0</v>
      </c>
    </row>
    <row r="66" spans="1:4" ht="12.75">
      <c r="A66" s="108" t="str">
        <f>3YRPTS!A133</f>
        <v>STRYDOM</v>
      </c>
      <c r="B66" s="108" t="str">
        <f>3YRPTS!B133</f>
        <v>C</v>
      </c>
      <c r="C66" s="108" t="str">
        <f>3YRPTS!D133</f>
        <v>CEN/GAUT</v>
      </c>
      <c r="D66" s="206">
        <f>3YRPTS!J133</f>
        <v>0</v>
      </c>
    </row>
    <row r="67" spans="1:4" ht="12.75">
      <c r="A67" s="108" t="str">
        <f>3YRPTS!A147</f>
        <v>CURRIE</v>
      </c>
      <c r="B67" s="108" t="str">
        <f>3YRPTS!B147</f>
        <v>P</v>
      </c>
      <c r="C67" s="108" t="str">
        <f>3YRPTS!D147</f>
        <v>NATAL</v>
      </c>
      <c r="D67" s="206">
        <f>3YRPTS!J147</f>
        <v>0</v>
      </c>
    </row>
    <row r="68" spans="1:4" ht="12.75">
      <c r="A68" s="108" t="str">
        <f>3YRPTS!A153</f>
        <v>TAYLOR</v>
      </c>
      <c r="B68" s="108" t="str">
        <f>3YRPTS!B153</f>
        <v>V</v>
      </c>
      <c r="C68" s="108" t="str">
        <f>3YRPTS!D153</f>
        <v>WEST COAST</v>
      </c>
      <c r="D68" s="206">
        <f>3YRPTS!J153</f>
        <v>0</v>
      </c>
    </row>
    <row r="69" spans="1:4" ht="12.75">
      <c r="A69" s="108" t="str">
        <f>3YRPTS!A152</f>
        <v>ZEEMAN</v>
      </c>
      <c r="B69" s="108" t="str">
        <f>3YRPTS!B152</f>
        <v>T</v>
      </c>
      <c r="C69" s="108" t="str">
        <f>3YRPTS!D152</f>
        <v>WEST COAST</v>
      </c>
      <c r="D69" s="206">
        <f>3YRPTS!J152</f>
        <v>0</v>
      </c>
    </row>
    <row r="70" spans="1:4" ht="12.75">
      <c r="A70" s="108" t="str">
        <f>3YRPTS!A54</f>
        <v>TILTMANN</v>
      </c>
      <c r="B70" s="108" t="str">
        <f>3YRPTS!B54</f>
        <v>J</v>
      </c>
      <c r="C70" s="108" t="str">
        <f>3YRPTS!D54</f>
        <v>ZULULAND</v>
      </c>
      <c r="D70" s="206">
        <f>3YRPTS!J54</f>
        <v>0</v>
      </c>
    </row>
    <row r="71" spans="1:4" ht="12.75">
      <c r="A71" s="108" t="str">
        <f>3YRPTS!A50</f>
        <v>PRINSLOO</v>
      </c>
      <c r="B71" s="108" t="str">
        <f>3YRPTS!B50</f>
        <v>A</v>
      </c>
      <c r="C71" s="108" t="str">
        <f>3YRPTS!D50</f>
        <v>NATAL</v>
      </c>
      <c r="D71" s="206">
        <f>3YRPTS!J50</f>
        <v>0</v>
      </c>
    </row>
    <row r="72" spans="1:4" ht="12.75">
      <c r="A72" s="108" t="str">
        <f>3YRPTS!A33</f>
        <v>KRIEDEMANN</v>
      </c>
      <c r="B72" s="108" t="str">
        <f>3YRPTS!B33</f>
        <v>L</v>
      </c>
      <c r="C72" s="108" t="str">
        <f>3YRPTS!D33</f>
        <v>WEST COAST</v>
      </c>
      <c r="D72" s="206">
        <f>3YRPTS!J33</f>
        <v>0</v>
      </c>
    </row>
    <row r="73" spans="1:4" ht="12.75">
      <c r="A73" s="108" t="str">
        <f>3YRPTS!A59</f>
        <v>SIMS</v>
      </c>
      <c r="B73" s="108" t="str">
        <f>3YRPTS!B59</f>
        <v>T</v>
      </c>
      <c r="C73" s="108" t="str">
        <f>3YRPTS!D59</f>
        <v>ZULULAND</v>
      </c>
      <c r="D73" s="206">
        <f>3YRPTS!J59</f>
        <v>0</v>
      </c>
    </row>
    <row r="74" spans="1:4" ht="12.75">
      <c r="A74" s="108" t="str">
        <f>3YRPTS!A144</f>
        <v>GROBBELAAR</v>
      </c>
      <c r="B74" s="108" t="str">
        <f>3YRPTS!B144</f>
        <v>N</v>
      </c>
      <c r="C74" s="108" t="str">
        <f>3YRPTS!D144</f>
        <v>FREESTATE</v>
      </c>
      <c r="D74" s="206">
        <f>3YRPTS!J144</f>
        <v>0</v>
      </c>
    </row>
    <row r="75" spans="1:4" ht="12.75">
      <c r="A75" s="108" t="str">
        <f>3YRPTS!A155</f>
        <v>MASSYN</v>
      </c>
      <c r="B75" s="108" t="str">
        <f>3YRPTS!B155</f>
        <v>F</v>
      </c>
      <c r="C75" s="108" t="str">
        <f>3YRPTS!D155</f>
        <v>ZULULAND</v>
      </c>
      <c r="D75" s="206">
        <f>3YRPTS!J155</f>
        <v>0</v>
      </c>
    </row>
    <row r="76" spans="1:4" ht="12.75">
      <c r="A76" s="108" t="str">
        <f>3YRPTS!A90</f>
        <v>OBERHOLZER</v>
      </c>
      <c r="B76" s="108" t="str">
        <f>3YRPTS!B90</f>
        <v>M</v>
      </c>
      <c r="C76" s="108" t="str">
        <f>3YRPTS!D90</f>
        <v>FREESTATE</v>
      </c>
      <c r="D76" s="206">
        <f>3YRPTS!J90</f>
        <v>0</v>
      </c>
    </row>
    <row r="77" spans="1:4" ht="12.75">
      <c r="A77" s="108" t="str">
        <f>3YRPTS!A161</f>
        <v>GERBER</v>
      </c>
      <c r="B77" s="108" t="str">
        <f>3YRPTS!B161</f>
        <v>J</v>
      </c>
      <c r="C77" s="108" t="str">
        <f>3YRPTS!D161</f>
        <v>MPUMALANGA</v>
      </c>
      <c r="D77" s="206">
        <f>3YRPTS!J161</f>
        <v>0</v>
      </c>
    </row>
    <row r="78" spans="1:4" ht="12.75">
      <c r="A78" s="108" t="str">
        <f>3YRPTS!A38</f>
        <v>PAUTZ</v>
      </c>
      <c r="B78" s="108" t="str">
        <f>3YRPTS!B38</f>
        <v>M</v>
      </c>
      <c r="C78" s="108" t="str">
        <f>3YRPTS!D38</f>
        <v>SOUTH CAPE</v>
      </c>
      <c r="D78" s="206">
        <f>3YRPTS!J38</f>
        <v>0</v>
      </c>
    </row>
    <row r="79" spans="1:4" ht="12.75">
      <c r="A79" s="108" t="str">
        <f>3YRPTS!A132</f>
        <v>NORTJE</v>
      </c>
      <c r="B79" s="108" t="str">
        <f>3YRPTS!B132</f>
        <v>B</v>
      </c>
      <c r="C79" s="108" t="str">
        <f>3YRPTS!D132</f>
        <v>CEN/GAUT</v>
      </c>
      <c r="D79" s="206">
        <f>3YRPTS!J132</f>
        <v>0</v>
      </c>
    </row>
    <row r="80" spans="1:4" ht="12.75">
      <c r="A80" s="108" t="str">
        <f>3YRPTS!A44</f>
        <v>HAYWARD</v>
      </c>
      <c r="B80" s="108" t="str">
        <f>3YRPTS!B44</f>
        <v>A</v>
      </c>
      <c r="C80" s="108" t="str">
        <f>3YRPTS!D44</f>
        <v>EP</v>
      </c>
      <c r="D80" s="206">
        <f>3YRPTS!J44</f>
        <v>0</v>
      </c>
    </row>
    <row r="81" spans="1:4" ht="12.75">
      <c r="A81" s="108" t="str">
        <f>3YRPTS!A26</f>
        <v>GERBER</v>
      </c>
      <c r="B81" s="108" t="str">
        <f>3YRPTS!B26</f>
        <v>O</v>
      </c>
      <c r="C81" s="108" t="str">
        <f>3YRPTS!D26</f>
        <v>BOLAND</v>
      </c>
      <c r="D81" s="206">
        <f>3YRPTS!J26</f>
        <v>0</v>
      </c>
    </row>
    <row r="82" spans="1:4" ht="12.75">
      <c r="A82" s="108" t="str">
        <f>3YRPTS!A135</f>
        <v>STANDER</v>
      </c>
      <c r="B82" s="108" t="str">
        <f>3YRPTS!B135</f>
        <v>F</v>
      </c>
      <c r="C82" s="108" t="str">
        <f>3YRPTS!D135</f>
        <v>EP</v>
      </c>
      <c r="D82" s="206">
        <f>3YRPTS!J135</f>
        <v>0</v>
      </c>
    </row>
    <row r="83" spans="1:4" ht="12.75">
      <c r="A83" s="108" t="str">
        <f>3YRPTS!A58</f>
        <v>MOODLEY</v>
      </c>
      <c r="B83" s="108" t="str">
        <f>3YRPTS!B58</f>
        <v>B</v>
      </c>
      <c r="C83" s="108" t="str">
        <f>3YRPTS!D58</f>
        <v>ZULULAND</v>
      </c>
      <c r="D83" s="206">
        <f>3YRPTS!J58</f>
        <v>0</v>
      </c>
    </row>
    <row r="84" spans="1:4" ht="12.75">
      <c r="A84" s="108" t="str">
        <f>3YRPTS!A157</f>
        <v>SCHRODER</v>
      </c>
      <c r="B84" s="108" t="str">
        <f>3YRPTS!B157</f>
        <v>J</v>
      </c>
      <c r="C84" s="108" t="str">
        <f>3YRPTS!D157</f>
        <v>ZULULAND</v>
      </c>
      <c r="D84" s="206">
        <f>3YRPTS!J157</f>
        <v>0</v>
      </c>
    </row>
    <row r="85" spans="1:4" ht="12.75">
      <c r="A85" s="108" t="str">
        <f>3YRPTS!A140</f>
        <v>DE GASPARY</v>
      </c>
      <c r="B85" s="108" t="str">
        <f>3YRPTS!B140</f>
        <v>G</v>
      </c>
      <c r="C85" s="108" t="str">
        <f>3YRPTS!D140</f>
        <v>FREESTATE</v>
      </c>
      <c r="D85" s="206">
        <f>3YRPTS!J140</f>
        <v>0</v>
      </c>
    </row>
    <row r="86" spans="1:4" ht="12.75">
      <c r="A86" s="108" t="str">
        <f>3YRPTS!A81</f>
        <v>SAVILLE</v>
      </c>
      <c r="B86" s="108" t="str">
        <f>3YRPTS!B81</f>
        <v>S</v>
      </c>
      <c r="C86" s="108" t="str">
        <f>3YRPTS!D81</f>
        <v>NATAL</v>
      </c>
      <c r="D86" s="206">
        <f>3YRPTS!J81</f>
        <v>0</v>
      </c>
    </row>
    <row r="87" spans="1:4" ht="12.75">
      <c r="A87" s="108" t="str">
        <f>3YRPTS!A91</f>
        <v>V/D WESTHUIZEN</v>
      </c>
      <c r="B87" s="108" t="str">
        <f>3YRPTS!B91</f>
        <v>T</v>
      </c>
      <c r="C87" s="108" t="str">
        <f>3YRPTS!D91</f>
        <v>MPUMALANGA</v>
      </c>
      <c r="D87" s="206">
        <f>3YRPTS!J91</f>
        <v>0</v>
      </c>
    </row>
    <row r="88" spans="1:4" ht="12.75">
      <c r="A88" s="108" t="str">
        <f>3YRPTS!A56</f>
        <v>BASSON</v>
      </c>
      <c r="B88" s="108" t="str">
        <f>3YRPTS!B56</f>
        <v>T</v>
      </c>
      <c r="C88" s="108" t="str">
        <f>3YRPTS!D56</f>
        <v>WEST COAST</v>
      </c>
      <c r="D88" s="206">
        <f>3YRPTS!J56</f>
        <v>0</v>
      </c>
    </row>
    <row r="89" spans="1:4" ht="12.75">
      <c r="A89" s="108" t="str">
        <f>3YRPTS!A61</f>
        <v>DONNOLI</v>
      </c>
      <c r="B89" s="108" t="str">
        <f>3YRPTS!B61</f>
        <v>M</v>
      </c>
      <c r="C89" s="108" t="str">
        <f>3YRPTS!D61</f>
        <v>ZULULAND</v>
      </c>
      <c r="D89" s="206">
        <f>3YRPTS!J61</f>
        <v>0</v>
      </c>
    </row>
    <row r="90" spans="1:4" ht="12.75">
      <c r="A90" s="108" t="str">
        <f>3YRPTS!A57</f>
        <v>KEMP</v>
      </c>
      <c r="B90" s="108" t="str">
        <f>3YRPTS!B57</f>
        <v>T</v>
      </c>
      <c r="C90" s="108" t="str">
        <f>3YRPTS!D57</f>
        <v>WP</v>
      </c>
      <c r="D90" s="206">
        <f>3YRPTS!J57</f>
        <v>0</v>
      </c>
    </row>
    <row r="91" spans="1:4" ht="12.75">
      <c r="A91" s="108" t="str">
        <f>3YRPTS!A158</f>
        <v>WOODLEY</v>
      </c>
      <c r="B91" s="108" t="str">
        <f>3YRPTS!B158</f>
        <v>RB</v>
      </c>
      <c r="C91" s="108" t="str">
        <f>3YRPTS!D158</f>
        <v>ZULULAND</v>
      </c>
      <c r="D91" s="206">
        <f>3YRPTS!J158</f>
        <v>0</v>
      </c>
    </row>
    <row r="92" spans="1:4" ht="12.75">
      <c r="A92" s="108" t="str">
        <f>3YRPTS!A146</f>
        <v>HAYWARD</v>
      </c>
      <c r="B92" s="108" t="str">
        <f>3YRPTS!B146</f>
        <v>M</v>
      </c>
      <c r="C92" s="108" t="str">
        <f>3YRPTS!D146</f>
        <v>N/GAUTENG</v>
      </c>
      <c r="D92" s="206">
        <f>3YRPTS!J146</f>
        <v>0</v>
      </c>
    </row>
    <row r="93" spans="1:4" ht="12.75">
      <c r="A93" s="108" t="str">
        <f>3YRPTS!A88</f>
        <v>WATT</v>
      </c>
      <c r="B93" s="108" t="str">
        <f>3YRPTS!B88</f>
        <v>W</v>
      </c>
      <c r="C93" s="108" t="str">
        <f>3YRPTS!D88</f>
        <v>NATAL</v>
      </c>
      <c r="D93" s="206">
        <f>3YRPTS!J88</f>
        <v>0</v>
      </c>
    </row>
    <row r="94" spans="1:4" ht="12.75">
      <c r="A94" s="108" t="str">
        <f>3YRPTS!A80</f>
        <v>SWANEPOEL</v>
      </c>
      <c r="B94" s="108" t="str">
        <f>3YRPTS!B80</f>
        <v>R</v>
      </c>
      <c r="C94" s="108" t="str">
        <f>3YRPTS!D80</f>
        <v>MPUMALANGA</v>
      </c>
      <c r="D94" s="206">
        <f>3YRPTS!J80</f>
        <v>0</v>
      </c>
    </row>
    <row r="95" spans="1:4" ht="12.75">
      <c r="A95" s="108" t="str">
        <f>3YRPTS!A14</f>
        <v>POISAT</v>
      </c>
      <c r="B95" s="108" t="str">
        <f>3YRPTS!B14</f>
        <v>A</v>
      </c>
      <c r="C95" s="108" t="str">
        <f>3YRPTS!D14</f>
        <v>EP</v>
      </c>
      <c r="D95" s="206">
        <f>3YRPTS!J14</f>
        <v>0</v>
      </c>
    </row>
    <row r="96" spans="1:4" ht="12.75">
      <c r="A96" s="108" t="str">
        <f>3YRPTS!A19</f>
        <v>RADLOFF</v>
      </c>
      <c r="B96" s="108" t="str">
        <f>3YRPTS!B19</f>
        <v>T</v>
      </c>
      <c r="C96" s="108" t="str">
        <f>3YRPTS!D19</f>
        <v>EP</v>
      </c>
      <c r="D96" s="206">
        <f>3YRPTS!J19</f>
        <v>0</v>
      </c>
    </row>
    <row r="97" spans="1:4" ht="12.75">
      <c r="A97" s="108" t="str">
        <f>3YRPTS!A42</f>
        <v>LUCAS</v>
      </c>
      <c r="B97" s="108" t="str">
        <f>3YRPTS!B42</f>
        <v>D</v>
      </c>
      <c r="C97" s="108" t="str">
        <f>3YRPTS!D42</f>
        <v>CEN/GAUT</v>
      </c>
      <c r="D97" s="206">
        <f>3YRPTS!J42</f>
        <v>0</v>
      </c>
    </row>
    <row r="98" spans="1:4" ht="12.75">
      <c r="A98" s="108" t="str">
        <f>3YRPTS!A53</f>
        <v>SKINNER</v>
      </c>
      <c r="B98" s="108" t="str">
        <f>3YRPTS!B53</f>
        <v>N</v>
      </c>
      <c r="C98" s="108" t="str">
        <f>3YRPTS!D53</f>
        <v>NATAL</v>
      </c>
      <c r="D98" s="206">
        <f>3YRPTS!J53</f>
        <v>0</v>
      </c>
    </row>
    <row r="99" spans="1:4" ht="12.75">
      <c r="A99" s="108" t="str">
        <f>3YRPTS!A60</f>
        <v>BONTHUYS</v>
      </c>
      <c r="B99" s="108" t="str">
        <f>3YRPTS!B60</f>
        <v>F</v>
      </c>
      <c r="C99" s="108" t="str">
        <f>3YRPTS!D60</f>
        <v>FREESTATE</v>
      </c>
      <c r="D99" s="206">
        <f>3YRPTS!J60</f>
        <v>0</v>
      </c>
    </row>
    <row r="100" spans="1:4" ht="12.75">
      <c r="A100" s="108" t="str">
        <f>3YRPTS!A68</f>
        <v>BRUWER</v>
      </c>
      <c r="B100" s="108" t="str">
        <f>3YRPTS!B68</f>
        <v>N</v>
      </c>
      <c r="C100" s="108" t="str">
        <f>3YRPTS!D68</f>
        <v>BOLAND</v>
      </c>
      <c r="D100" s="206">
        <f>3YRPTS!J68</f>
        <v>0</v>
      </c>
    </row>
    <row r="101" spans="1:4" ht="12.75">
      <c r="A101" s="108" t="str">
        <f>3YRPTS!A69</f>
        <v>NIEUWOUDT</v>
      </c>
      <c r="B101" s="108" t="str">
        <f>3YRPTS!B69</f>
        <v>W</v>
      </c>
      <c r="C101" s="108" t="str">
        <f>3YRPTS!D69</f>
        <v>WEST COAST</v>
      </c>
      <c r="D101" s="206">
        <f>3YRPTS!J69</f>
        <v>0</v>
      </c>
    </row>
    <row r="102" spans="1:4" ht="12.75">
      <c r="A102" s="108" t="str">
        <f>3YRPTS!A70</f>
        <v>MELLET</v>
      </c>
      <c r="B102" s="108" t="str">
        <f>3YRPTS!B70</f>
        <v>A</v>
      </c>
      <c r="C102" s="108" t="str">
        <f>3YRPTS!D70</f>
        <v>ZULULAND</v>
      </c>
      <c r="D102" s="206">
        <f>3YRPTS!J70</f>
        <v>0</v>
      </c>
    </row>
    <row r="103" spans="1:4" ht="12.75">
      <c r="A103" s="108" t="str">
        <f>3YRPTS!A72</f>
        <v>TEIXEIRA</v>
      </c>
      <c r="B103" s="108" t="str">
        <f>3YRPTS!B72</f>
        <v>M</v>
      </c>
      <c r="C103" s="108" t="str">
        <f>3YRPTS!D72</f>
        <v>WP</v>
      </c>
      <c r="D103" s="206">
        <f>3YRPTS!J72</f>
        <v>0</v>
      </c>
    </row>
    <row r="104" spans="1:4" ht="12.75">
      <c r="A104" s="108" t="str">
        <f>3YRPTS!A73</f>
        <v>TREURNIGHT</v>
      </c>
      <c r="B104" s="108" t="str">
        <f>3YRPTS!B73</f>
        <v>E</v>
      </c>
      <c r="C104" s="108" t="str">
        <f>3YRPTS!D73</f>
        <v>WEST COAST</v>
      </c>
      <c r="D104" s="206">
        <f>3YRPTS!J73</f>
        <v>0</v>
      </c>
    </row>
    <row r="105" spans="1:4" ht="12.75">
      <c r="A105" s="108" t="str">
        <f>3YRPTS!A75</f>
        <v>GROBBELAAR</v>
      </c>
      <c r="B105" s="108" t="str">
        <f>3YRPTS!B75</f>
        <v>PM</v>
      </c>
      <c r="C105" s="108" t="str">
        <f>3YRPTS!D75</f>
        <v>N/GAUTENG</v>
      </c>
      <c r="D105" s="206">
        <f>3YRPTS!J75</f>
        <v>0</v>
      </c>
    </row>
    <row r="106" spans="1:4" ht="12.75">
      <c r="A106" s="108" t="str">
        <f>3YRPTS!A77</f>
        <v>VAN VOLLENSTEE</v>
      </c>
      <c r="B106" s="108" t="str">
        <f>3YRPTS!B77</f>
        <v>P</v>
      </c>
      <c r="C106" s="108" t="str">
        <f>3YRPTS!D77</f>
        <v>WP</v>
      </c>
      <c r="D106" s="206">
        <f>3YRPTS!J77</f>
        <v>0</v>
      </c>
    </row>
    <row r="107" spans="1:4" ht="12.75">
      <c r="A107" s="108" t="str">
        <f>3YRPTS!A83</f>
        <v>ROSSOUW</v>
      </c>
      <c r="B107" s="108" t="str">
        <f>3YRPTS!B83</f>
        <v>M</v>
      </c>
      <c r="C107" s="108" t="str">
        <f>3YRPTS!D83</f>
        <v>BOLAND</v>
      </c>
      <c r="D107" s="206">
        <f>3YRPTS!J83</f>
        <v>0</v>
      </c>
    </row>
    <row r="108" spans="1:4" ht="12.75">
      <c r="A108" s="108" t="str">
        <f>3YRPTS!A84</f>
        <v>CORNELIUS</v>
      </c>
      <c r="B108" s="108" t="str">
        <f>3YRPTS!B84</f>
        <v>R</v>
      </c>
      <c r="C108" s="108" t="str">
        <f>3YRPTS!D84</f>
        <v>MPUMALANGA</v>
      </c>
      <c r="D108" s="206">
        <f>3YRPTS!J84</f>
        <v>0</v>
      </c>
    </row>
    <row r="109" spans="1:4" ht="12.75">
      <c r="A109" s="108" t="str">
        <f>3YRPTS!A85</f>
        <v>ENGELBRECHT</v>
      </c>
      <c r="B109" s="108" t="str">
        <f>3YRPTS!B85</f>
        <v>H</v>
      </c>
      <c r="C109" s="108" t="str">
        <f>3YRPTS!D85</f>
        <v>BOLAND</v>
      </c>
      <c r="D109" s="206">
        <f>3YRPTS!J85</f>
        <v>0</v>
      </c>
    </row>
    <row r="110" spans="1:4" ht="12.75">
      <c r="A110" s="108" t="str">
        <f>3YRPTS!A86</f>
        <v>CLUR</v>
      </c>
      <c r="B110" s="108" t="str">
        <f>3YRPTS!B86</f>
        <v>E</v>
      </c>
      <c r="C110" s="108" t="str">
        <f>3YRPTS!D86</f>
        <v>BORDER</v>
      </c>
      <c r="D110" s="206">
        <f>3YRPTS!J86</f>
        <v>0</v>
      </c>
    </row>
    <row r="111" spans="1:4" ht="12.75">
      <c r="A111" s="108" t="str">
        <f>3YRPTS!A87</f>
        <v>SCHOLTZ</v>
      </c>
      <c r="B111" s="108" t="str">
        <f>3YRPTS!B87</f>
        <v>J</v>
      </c>
      <c r="C111" s="108" t="str">
        <f>3YRPTS!D87</f>
        <v>CEN/GAUT</v>
      </c>
      <c r="D111" s="206">
        <f>3YRPTS!J87</f>
        <v>0</v>
      </c>
    </row>
    <row r="112" spans="1:4" ht="12.75">
      <c r="A112" s="108" t="str">
        <f>3YRPTS!A92</f>
        <v>SAUREMAN</v>
      </c>
      <c r="B112" s="108" t="str">
        <f>3YRPTS!B92</f>
        <v>J</v>
      </c>
      <c r="C112" s="108" t="str">
        <f>3YRPTS!D92</f>
        <v>N/GAUTENG</v>
      </c>
      <c r="D112" s="206">
        <f>3YRPTS!J92</f>
        <v>0</v>
      </c>
    </row>
    <row r="113" spans="1:4" ht="12.75">
      <c r="A113" s="108" t="str">
        <f>3YRPTS!A93</f>
        <v>DU PREEZ</v>
      </c>
      <c r="B113" s="108" t="str">
        <f>3YRPTS!B93</f>
        <v>P</v>
      </c>
      <c r="C113" s="108" t="str">
        <f>3YRPTS!D93</f>
        <v>WP</v>
      </c>
      <c r="D113" s="206">
        <f>3YRPTS!J93</f>
        <v>0</v>
      </c>
    </row>
    <row r="114" spans="1:4" ht="12.75">
      <c r="A114" s="108" t="str">
        <f>3YRPTS!A94</f>
        <v>JOUBERT</v>
      </c>
      <c r="B114" s="108" t="str">
        <f>3YRPTS!B94</f>
        <v>B</v>
      </c>
      <c r="C114" s="108" t="str">
        <f>3YRPTS!D94</f>
        <v>MPUMALANGA</v>
      </c>
      <c r="D114" s="206">
        <f>3YRPTS!J94</f>
        <v>0</v>
      </c>
    </row>
    <row r="115" spans="1:4" ht="12.75">
      <c r="A115" s="108" t="str">
        <f>3YRPTS!A95</f>
        <v>BOTHA</v>
      </c>
      <c r="B115" s="108" t="str">
        <f>3YRPTS!B95</f>
        <v>L</v>
      </c>
      <c r="C115" s="108" t="str">
        <f>3YRPTS!D95</f>
        <v>SOUTH CAPE</v>
      </c>
      <c r="D115" s="206">
        <f>3YRPTS!J95</f>
        <v>0</v>
      </c>
    </row>
    <row r="116" spans="1:4" ht="12.75">
      <c r="A116" s="108" t="str">
        <f>3YRPTS!A100</f>
        <v>ROELOFSE</v>
      </c>
      <c r="B116" s="108" t="str">
        <f>3YRPTS!B100</f>
        <v>H</v>
      </c>
      <c r="C116" s="108" t="str">
        <f>3YRPTS!D100</f>
        <v>SOUTH CAPE</v>
      </c>
      <c r="D116" s="206">
        <f>3YRPTS!J100</f>
        <v>0</v>
      </c>
    </row>
    <row r="117" spans="1:4" ht="12.75">
      <c r="A117" s="108" t="str">
        <f>3YRPTS!A101</f>
        <v>VISAGIE</v>
      </c>
      <c r="B117" s="108" t="str">
        <f>3YRPTS!B101</f>
        <v>J</v>
      </c>
      <c r="C117" s="108" t="str">
        <f>3YRPTS!D101</f>
        <v>MPUMALANGA</v>
      </c>
      <c r="D117" s="206">
        <f>3YRPTS!J101</f>
        <v>0</v>
      </c>
    </row>
    <row r="118" spans="1:4" ht="12.75">
      <c r="A118" s="108" t="str">
        <f>3YRPTS!A103</f>
        <v>J VAN RENSBURG</v>
      </c>
      <c r="B118" s="108" t="str">
        <f>3YRPTS!B103</f>
        <v>A</v>
      </c>
      <c r="C118" s="108" t="str">
        <f>3YRPTS!D103</f>
        <v>MPUMALANGA</v>
      </c>
      <c r="D118" s="206">
        <f>3YRPTS!J103</f>
        <v>0</v>
      </c>
    </row>
    <row r="119" spans="1:4" ht="12.75">
      <c r="A119" s="108" t="str">
        <f>3YRPTS!A104</f>
        <v>BOTHA</v>
      </c>
      <c r="B119" s="108" t="str">
        <f>3YRPTS!B104</f>
        <v>G</v>
      </c>
      <c r="C119" s="108" t="str">
        <f>3YRPTS!D104</f>
        <v>SOUTH CAPE</v>
      </c>
      <c r="D119" s="206">
        <f>3YRPTS!J104</f>
        <v>0</v>
      </c>
    </row>
    <row r="120" spans="1:4" ht="12.75">
      <c r="A120" s="108" t="str">
        <f>3YRPTS!A105</f>
        <v>KLEINHANS</v>
      </c>
      <c r="B120" s="108" t="str">
        <f>3YRPTS!B105</f>
        <v>E</v>
      </c>
      <c r="C120" s="108" t="str">
        <f>3YRPTS!D105</f>
        <v>BOLAND</v>
      </c>
      <c r="D120" s="206">
        <f>3YRPTS!J105</f>
        <v>0</v>
      </c>
    </row>
    <row r="121" spans="1:4" ht="12.75">
      <c r="A121" s="108" t="str">
        <f>3YRPTS!A106</f>
        <v>LOUW</v>
      </c>
      <c r="B121" s="108" t="str">
        <f>3YRPTS!B106</f>
        <v>E</v>
      </c>
      <c r="C121" s="108" t="str">
        <f>3YRPTS!D106</f>
        <v>MPUMALANGA</v>
      </c>
      <c r="D121" s="206">
        <f>3YRPTS!J106</f>
        <v>0</v>
      </c>
    </row>
    <row r="122" spans="1:4" ht="12.75">
      <c r="A122" s="108" t="str">
        <f>3YRPTS!A107</f>
        <v>DAVIDOWITZ</v>
      </c>
      <c r="B122" s="108" t="str">
        <f>3YRPTS!B107</f>
        <v>C</v>
      </c>
      <c r="C122" s="108" t="str">
        <f>3YRPTS!D107</f>
        <v>BOLAND</v>
      </c>
      <c r="D122" s="206">
        <f>3YRPTS!J107</f>
        <v>0</v>
      </c>
    </row>
    <row r="123" spans="1:4" ht="12.75">
      <c r="A123" s="108" t="str">
        <f>3YRPTS!A108</f>
        <v>DU TOIT</v>
      </c>
      <c r="B123" s="108" t="str">
        <f>3YRPTS!B108</f>
        <v>W</v>
      </c>
      <c r="C123" s="108" t="str">
        <f>3YRPTS!D108</f>
        <v>WEST COAST</v>
      </c>
      <c r="D123" s="206">
        <f>3YRPTS!J108</f>
        <v>0</v>
      </c>
    </row>
    <row r="124" spans="1:4" ht="12.75">
      <c r="A124" s="108" t="str">
        <f>3YRPTS!A109</f>
        <v>VAN ZYL</v>
      </c>
      <c r="B124" s="108" t="str">
        <f>3YRPTS!B109</f>
        <v>A</v>
      </c>
      <c r="C124" s="108" t="str">
        <f>3YRPTS!D109</f>
        <v>N/GAUTENG</v>
      </c>
      <c r="D124" s="206">
        <f>3YRPTS!J109</f>
        <v>0</v>
      </c>
    </row>
    <row r="125" spans="1:4" ht="12.75">
      <c r="A125" s="108" t="str">
        <f>3YRPTS!A110</f>
        <v>OLIVIER</v>
      </c>
      <c r="B125" s="108" t="str">
        <f>3YRPTS!B110</f>
        <v>H</v>
      </c>
      <c r="C125" s="108" t="str">
        <f>3YRPTS!D110</f>
        <v>WEST COAST</v>
      </c>
      <c r="D125" s="206">
        <f>3YRPTS!J110</f>
        <v>0</v>
      </c>
    </row>
    <row r="126" spans="1:4" ht="12.75">
      <c r="A126" s="108" t="str">
        <f>3YRPTS!A111</f>
        <v>GERBER</v>
      </c>
      <c r="B126" s="108" t="str">
        <f>3YRPTS!B111</f>
        <v>JS</v>
      </c>
      <c r="C126" s="108" t="str">
        <f>3YRPTS!D111</f>
        <v>N/GAUTENG</v>
      </c>
      <c r="D126" s="206">
        <f>3YRPTS!J111</f>
        <v>0</v>
      </c>
    </row>
    <row r="127" spans="1:4" ht="12.75">
      <c r="A127" s="108" t="str">
        <f>3YRPTS!A112</f>
        <v>GROBBELAAR</v>
      </c>
      <c r="B127" s="108" t="str">
        <f>3YRPTS!B112</f>
        <v>B J</v>
      </c>
      <c r="C127" s="108" t="str">
        <f>3YRPTS!D112</f>
        <v>N/GAUTENG</v>
      </c>
      <c r="D127" s="206">
        <f>3YRPTS!J112</f>
        <v>0</v>
      </c>
    </row>
    <row r="128" spans="1:4" ht="12.75">
      <c r="A128" s="108" t="str">
        <f>3YRPTS!A116</f>
        <v>GILOMEE</v>
      </c>
      <c r="B128" s="108" t="str">
        <f>3YRPTS!B116</f>
        <v>DC</v>
      </c>
      <c r="C128" s="108" t="str">
        <f>3YRPTS!D116</f>
        <v>BOLAND</v>
      </c>
      <c r="D128" s="206">
        <f>3YRPTS!J116</f>
        <v>0</v>
      </c>
    </row>
    <row r="129" spans="1:4" ht="12.75">
      <c r="A129" s="108" t="str">
        <f>3YRPTS!A117</f>
        <v>ROSSOUW</v>
      </c>
      <c r="B129" s="108" t="str">
        <f>3YRPTS!B117</f>
        <v>P</v>
      </c>
      <c r="C129" s="108" t="str">
        <f>3YRPTS!D117</f>
        <v>BOLAND</v>
      </c>
      <c r="D129" s="206">
        <f>3YRPTS!J117</f>
        <v>0</v>
      </c>
    </row>
    <row r="130" spans="1:4" ht="12.75">
      <c r="A130" s="108" t="str">
        <f>3YRPTS!A118</f>
        <v>SOUTHEY</v>
      </c>
      <c r="B130" s="108" t="str">
        <f>3YRPTS!B118</f>
        <v>W</v>
      </c>
      <c r="C130" s="108" t="str">
        <f>3YRPTS!D118</f>
        <v>BOLAND</v>
      </c>
      <c r="D130" s="206">
        <f>3YRPTS!J118</f>
        <v>0</v>
      </c>
    </row>
    <row r="131" spans="1:4" ht="12.75">
      <c r="A131" s="108" t="str">
        <f>3YRPTS!A119</f>
        <v>V SCALKWYK</v>
      </c>
      <c r="B131" s="108" t="str">
        <f>3YRPTS!B119</f>
        <v>S</v>
      </c>
      <c r="C131" s="108" t="str">
        <f>3YRPTS!D119</f>
        <v>BOLAND</v>
      </c>
      <c r="D131" s="206">
        <f>3YRPTS!J119</f>
        <v>0</v>
      </c>
    </row>
    <row r="132" spans="1:4" ht="12.75">
      <c r="A132" s="108" t="str">
        <f>3YRPTS!A120</f>
        <v>ZANDBERG</v>
      </c>
      <c r="B132" s="108" t="str">
        <f>3YRPTS!B120</f>
        <v>P</v>
      </c>
      <c r="C132" s="108" t="str">
        <f>3YRPTS!D120</f>
        <v>BOLAND</v>
      </c>
      <c r="D132" s="206">
        <f>3YRPTS!J120</f>
        <v>0</v>
      </c>
    </row>
    <row r="133" spans="1:4" ht="12.75">
      <c r="A133" s="108" t="str">
        <f>3YRPTS!A121</f>
        <v>JACOBS</v>
      </c>
      <c r="B133" s="108" t="str">
        <f>3YRPTS!B121</f>
        <v>P</v>
      </c>
      <c r="C133" s="108" t="str">
        <f>3YRPTS!D121</f>
        <v>BORDER</v>
      </c>
      <c r="D133" s="206">
        <f>3YRPTS!J121</f>
        <v>0</v>
      </c>
    </row>
    <row r="134" spans="1:4" ht="12.75">
      <c r="A134" s="108" t="str">
        <f>3YRPTS!A122</f>
        <v>CLUR</v>
      </c>
      <c r="B134" s="108" t="str">
        <f>3YRPTS!B122</f>
        <v>V</v>
      </c>
      <c r="C134" s="108" t="str">
        <f>3YRPTS!D122</f>
        <v>BORDER</v>
      </c>
      <c r="D134" s="206">
        <f>3YRPTS!J122</f>
        <v>0</v>
      </c>
    </row>
    <row r="135" spans="1:4" ht="12.75">
      <c r="A135" s="108" t="str">
        <f>3YRPTS!A123</f>
        <v>KLUG</v>
      </c>
      <c r="B135" s="108" t="str">
        <f>3YRPTS!B123</f>
        <v>S</v>
      </c>
      <c r="C135" s="108" t="str">
        <f>3YRPTS!D123</f>
        <v>BORDER</v>
      </c>
      <c r="D135" s="206">
        <f>3YRPTS!J123</f>
        <v>0</v>
      </c>
    </row>
    <row r="136" spans="1:4" ht="12.75">
      <c r="A136" s="108" t="str">
        <f>3YRPTS!A124</f>
        <v>TIMMINS</v>
      </c>
      <c r="B136" s="108" t="str">
        <f>3YRPTS!B124</f>
        <v>L</v>
      </c>
      <c r="C136" s="108" t="str">
        <f>3YRPTS!D124</f>
        <v>BORDER</v>
      </c>
      <c r="D136" s="206">
        <f>3YRPTS!J124</f>
        <v>0</v>
      </c>
    </row>
    <row r="137" spans="1:4" ht="12.75">
      <c r="A137" s="108" t="str">
        <f>3YRPTS!A125</f>
        <v>DU PLESSIS</v>
      </c>
      <c r="B137" s="108" t="str">
        <f>3YRPTS!B125</f>
        <v>K</v>
      </c>
      <c r="C137" s="108" t="str">
        <f>3YRPTS!D125</f>
        <v>CEN/GAUT</v>
      </c>
      <c r="D137" s="206">
        <f>3YRPTS!J125</f>
        <v>0</v>
      </c>
    </row>
    <row r="138" spans="1:4" ht="12.75">
      <c r="A138" s="108" t="str">
        <f>3YRPTS!A126</f>
        <v>ANTUNES</v>
      </c>
      <c r="B138" s="108" t="str">
        <f>3YRPTS!B126</f>
        <v>C</v>
      </c>
      <c r="C138" s="108" t="str">
        <f>3YRPTS!D126</f>
        <v>CEN/GAUT</v>
      </c>
      <c r="D138" s="206">
        <f>3YRPTS!J126</f>
        <v>0</v>
      </c>
    </row>
    <row r="139" spans="1:4" ht="12.75">
      <c r="A139" s="108" t="str">
        <f>3YRPTS!A127</f>
        <v>CRUICKSHANKS</v>
      </c>
      <c r="B139" s="108" t="str">
        <f>3YRPTS!B127</f>
        <v>C</v>
      </c>
      <c r="C139" s="108" t="str">
        <f>3YRPTS!D127</f>
        <v>CEN/GAUT</v>
      </c>
      <c r="D139" s="206">
        <f>3YRPTS!J127</f>
        <v>0</v>
      </c>
    </row>
    <row r="140" spans="1:4" ht="12.75">
      <c r="A140" s="108" t="str">
        <f>3YRPTS!A128</f>
        <v>MORKEL</v>
      </c>
      <c r="B140" s="108" t="str">
        <f>3YRPTS!B128</f>
        <v>D</v>
      </c>
      <c r="C140" s="108" t="str">
        <f>3YRPTS!D128</f>
        <v>CEN/GAUT</v>
      </c>
      <c r="D140" s="206">
        <f>3YRPTS!J128</f>
        <v>0</v>
      </c>
    </row>
    <row r="141" spans="1:4" ht="12.75">
      <c r="A141" s="108" t="str">
        <f>3YRPTS!A129</f>
        <v>MULDER</v>
      </c>
      <c r="B141" s="108" t="str">
        <f>3YRPTS!B129</f>
        <v>F</v>
      </c>
      <c r="C141" s="108" t="str">
        <f>3YRPTS!D129</f>
        <v>CEN/GAUT</v>
      </c>
      <c r="D141" s="206">
        <f>3YRPTS!J129</f>
        <v>0</v>
      </c>
    </row>
    <row r="142" spans="1:4" ht="12.75">
      <c r="A142" s="108" t="str">
        <f>3YRPTS!A130</f>
        <v>MUNRO</v>
      </c>
      <c r="B142" s="108" t="str">
        <f>3YRPTS!B130</f>
        <v>A</v>
      </c>
      <c r="C142" s="108" t="str">
        <f>3YRPTS!D130</f>
        <v>CEN/GAUT</v>
      </c>
      <c r="D142" s="206">
        <f>3YRPTS!J130</f>
        <v>0</v>
      </c>
    </row>
    <row r="143" spans="1:4" ht="12.75">
      <c r="A143" s="108" t="str">
        <f>3YRPTS!A131</f>
        <v>NEL</v>
      </c>
      <c r="B143" s="108" t="str">
        <f>3YRPTS!B131</f>
        <v>D</v>
      </c>
      <c r="C143" s="108" t="str">
        <f>3YRPTS!D131</f>
        <v>CEN/GAUT</v>
      </c>
      <c r="D143" s="206">
        <f>3YRPTS!J131</f>
        <v>0</v>
      </c>
    </row>
    <row r="144" spans="1:4" ht="12.75">
      <c r="A144" s="108" t="str">
        <f>3YRPTS!A134</f>
        <v>TOPPING</v>
      </c>
      <c r="B144" s="108" t="str">
        <f>3YRPTS!B134</f>
        <v>G</v>
      </c>
      <c r="C144" s="108" t="str">
        <f>3YRPTS!D134</f>
        <v>CEN/GAUT</v>
      </c>
      <c r="D144" s="206">
        <f>3YRPTS!J134</f>
        <v>0</v>
      </c>
    </row>
    <row r="145" spans="1:4" ht="12.75">
      <c r="A145" s="108" t="str">
        <f>3YRPTS!A136</f>
        <v>STRYDOM</v>
      </c>
      <c r="B145" s="108" t="str">
        <f>3YRPTS!B136</f>
        <v>JF</v>
      </c>
      <c r="C145" s="108" t="str">
        <f>3YRPTS!D136</f>
        <v>EP</v>
      </c>
      <c r="D145" s="206">
        <f>3YRPTS!J136</f>
        <v>0</v>
      </c>
    </row>
    <row r="146" spans="1:4" ht="12.75">
      <c r="A146" s="108" t="str">
        <f>3YRPTS!A137</f>
        <v>DELL</v>
      </c>
      <c r="B146" s="108" t="str">
        <f>3YRPTS!B137</f>
        <v>A</v>
      </c>
      <c r="C146" s="108" t="str">
        <f>3YRPTS!D137</f>
        <v>EP</v>
      </c>
      <c r="D146" s="206">
        <f>3YRPTS!J137</f>
        <v>0</v>
      </c>
    </row>
    <row r="147" spans="1:4" ht="12.75">
      <c r="A147" s="108" t="str">
        <f>3YRPTS!A138</f>
        <v>O'MOORE</v>
      </c>
      <c r="B147" s="108" t="str">
        <f>3YRPTS!B138</f>
        <v>G</v>
      </c>
      <c r="C147" s="108" t="str">
        <f>3YRPTS!D138</f>
        <v>EP</v>
      </c>
      <c r="D147" s="206">
        <f>3YRPTS!J138</f>
        <v>0</v>
      </c>
    </row>
    <row r="148" spans="1:4" ht="12.75">
      <c r="A148" s="108" t="str">
        <f>3YRPTS!A141</f>
        <v>ERASMUS</v>
      </c>
      <c r="B148" s="108" t="str">
        <f>3YRPTS!B141</f>
        <v>J</v>
      </c>
      <c r="C148" s="108" t="str">
        <f>3YRPTS!D141</f>
        <v>FREESTATE</v>
      </c>
      <c r="D148" s="206">
        <f>3YRPTS!J141</f>
        <v>0</v>
      </c>
    </row>
    <row r="149" spans="1:4" ht="12.75">
      <c r="A149" s="108" t="str">
        <f>3YRPTS!A142</f>
        <v>BRITZ</v>
      </c>
      <c r="B149" s="108" t="str">
        <f>3YRPTS!B142</f>
        <v>G</v>
      </c>
      <c r="C149" s="108" t="str">
        <f>3YRPTS!D142</f>
        <v>FREESTATE</v>
      </c>
      <c r="D149" s="206">
        <f>3YRPTS!J142</f>
        <v>0</v>
      </c>
    </row>
    <row r="150" spans="1:4" ht="12.75">
      <c r="A150" s="108" t="str">
        <f>3YRPTS!A145</f>
        <v>VORSTER</v>
      </c>
      <c r="B150" s="108" t="str">
        <f>3YRPTS!B145</f>
        <v>J</v>
      </c>
      <c r="C150" s="108" t="str">
        <f>3YRPTS!D145</f>
        <v>FREESTATE</v>
      </c>
      <c r="D150" s="206">
        <f>3YRPTS!J145</f>
        <v>0</v>
      </c>
    </row>
    <row r="151" spans="1:4" ht="12.75">
      <c r="A151" s="108" t="str">
        <f>3YRPTS!A148</f>
        <v>SINCLAIR</v>
      </c>
      <c r="B151" s="108" t="str">
        <f>3YRPTS!B148</f>
        <v>G</v>
      </c>
      <c r="C151" s="108" t="str">
        <f>3YRPTS!D148</f>
        <v>NATAL</v>
      </c>
      <c r="D151" s="206">
        <f>3YRPTS!J148</f>
        <v>0</v>
      </c>
    </row>
    <row r="152" spans="1:4" ht="12.75">
      <c r="A152" s="108" t="str">
        <f>3YRPTS!A149</f>
        <v>STRAUSS</v>
      </c>
      <c r="B152" s="108" t="str">
        <f>3YRPTS!B149</f>
        <v>J</v>
      </c>
      <c r="C152" s="108" t="str">
        <f>3YRPTS!D149</f>
        <v>SOUTH CAPE</v>
      </c>
      <c r="D152" s="206">
        <f>3YRPTS!J149</f>
        <v>0</v>
      </c>
    </row>
    <row r="153" spans="1:4" ht="12.75">
      <c r="A153" s="108" t="str">
        <f>3YRPTS!A150</f>
        <v>LESCH</v>
      </c>
      <c r="B153" s="108" t="str">
        <f>3YRPTS!B150</f>
        <v>N</v>
      </c>
      <c r="C153" s="108" t="str">
        <f>3YRPTS!D150</f>
        <v>SOUTH CAPE</v>
      </c>
      <c r="D153" s="206">
        <f>3YRPTS!J150</f>
        <v>0</v>
      </c>
    </row>
    <row r="154" spans="1:4" ht="12.75">
      <c r="A154" s="108" t="str">
        <f>3YRPTS!A151</f>
        <v>LAUBSHER</v>
      </c>
      <c r="B154" s="108" t="str">
        <f>3YRPTS!B151</f>
        <v>H</v>
      </c>
      <c r="C154" s="108" t="str">
        <f>3YRPTS!D151</f>
        <v>WEST COAST</v>
      </c>
      <c r="D154" s="206">
        <f>3YRPTS!J151</f>
        <v>0</v>
      </c>
    </row>
    <row r="155" spans="1:4" ht="12.75">
      <c r="A155" s="108" t="str">
        <f>3YRPTS!A159</f>
        <v>FULLER</v>
      </c>
      <c r="B155" s="108" t="str">
        <f>3YRPTS!B159</f>
        <v>K</v>
      </c>
      <c r="C155" s="108" t="str">
        <f>3YRPTS!D159</f>
        <v>BOLAND</v>
      </c>
      <c r="D155" s="206">
        <f>3YRPTS!J159</f>
        <v>0</v>
      </c>
    </row>
    <row r="156" spans="1:4" ht="12.75">
      <c r="A156" s="108" t="str">
        <f>3YRPTS!A160</f>
        <v>BEYL</v>
      </c>
      <c r="B156" s="108" t="str">
        <f>3YRPTS!B160</f>
        <v>G</v>
      </c>
      <c r="C156" s="108" t="str">
        <f>3YRPTS!D160</f>
        <v>MPUMALANGA</v>
      </c>
      <c r="D156" s="206">
        <f>3YRPTS!J160</f>
        <v>0</v>
      </c>
    </row>
    <row r="157" spans="1:4" ht="12.75">
      <c r="A157" s="108">
        <f>3YRPTS!A162</f>
        <v>0</v>
      </c>
      <c r="B157" s="108">
        <f>3YRPTS!B162</f>
        <v>0</v>
      </c>
      <c r="C157" s="108">
        <f>3YRPTS!D162</f>
        <v>0</v>
      </c>
      <c r="D157" s="206">
        <f>3YRPTS!J162</f>
        <v>0</v>
      </c>
    </row>
    <row r="158" spans="1:4" ht="12.75">
      <c r="A158" s="108">
        <f>3YRPTS!A163</f>
        <v>0</v>
      </c>
      <c r="B158" s="108">
        <f>3YRPTS!B163</f>
        <v>0</v>
      </c>
      <c r="C158" s="108">
        <f>3YRPTS!D163</f>
        <v>0</v>
      </c>
      <c r="D158" s="206">
        <f>3YRPTS!J163</f>
        <v>0</v>
      </c>
    </row>
    <row r="159" spans="1:4" ht="12.75">
      <c r="A159" s="108">
        <f>3YRPTS!A164</f>
        <v>0</v>
      </c>
      <c r="B159" s="108">
        <f>3YRPTS!B164</f>
        <v>0</v>
      </c>
      <c r="C159" s="108">
        <f>3YRPTS!D164</f>
        <v>0</v>
      </c>
      <c r="D159" s="206">
        <f>3YRPTS!J164</f>
        <v>0</v>
      </c>
    </row>
    <row r="160" spans="1:4" ht="12.75">
      <c r="A160" s="108">
        <f>3YRPTS!A165</f>
        <v>0</v>
      </c>
      <c r="B160" s="108">
        <f>3YRPTS!B165</f>
        <v>0</v>
      </c>
      <c r="C160" s="108">
        <f>3YRPTS!D165</f>
        <v>0</v>
      </c>
      <c r="D160" s="206">
        <f>3YRPTS!J165</f>
        <v>0</v>
      </c>
    </row>
    <row r="161" spans="1:4" ht="12.75">
      <c r="A161" s="108">
        <f>3YRPTS!A166</f>
        <v>0</v>
      </c>
      <c r="B161" s="108">
        <f>3YRPTS!B166</f>
        <v>0</v>
      </c>
      <c r="C161" s="108">
        <f>3YRPTS!D166</f>
        <v>0</v>
      </c>
      <c r="D161" s="206">
        <f>3YRPTS!J166</f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&amp;CIndividual Points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PageLayoutView="0" workbookViewId="0" topLeftCell="A7">
      <selection activeCell="A1" sqref="A1:D1"/>
    </sheetView>
  </sheetViews>
  <sheetFormatPr defaultColWidth="9.140625" defaultRowHeight="12.75"/>
  <cols>
    <col min="1" max="1" width="7.00390625" style="123" bestFit="1" customWidth="1"/>
    <col min="2" max="2" width="49.421875" style="123" customWidth="1"/>
    <col min="3" max="3" width="34.57421875" style="123" customWidth="1"/>
    <col min="4" max="4" width="35.421875" style="123" customWidth="1"/>
    <col min="5" max="5" width="27.140625" style="123" customWidth="1"/>
    <col min="6" max="6" width="36.7109375" style="123" customWidth="1"/>
    <col min="7" max="7" width="21.8515625" style="123" customWidth="1"/>
    <col min="8" max="16384" width="9.140625" style="123" customWidth="1"/>
  </cols>
  <sheetData>
    <row r="1" spans="1:7" ht="26.25">
      <c r="A1" s="234" t="s">
        <v>357</v>
      </c>
      <c r="B1" s="234"/>
      <c r="C1" s="234"/>
      <c r="D1" s="234"/>
      <c r="E1" s="122"/>
      <c r="F1" s="122"/>
      <c r="G1" s="122"/>
    </row>
    <row r="2" spans="1:6" s="211" customFormat="1" ht="18.75">
      <c r="A2" s="124"/>
      <c r="B2" s="124"/>
      <c r="C2" s="124" t="s">
        <v>410</v>
      </c>
      <c r="D2" s="124" t="s">
        <v>411</v>
      </c>
      <c r="E2" s="124"/>
      <c r="F2" s="124"/>
    </row>
    <row r="3" spans="1:6" ht="18.75">
      <c r="A3" s="232" t="s">
        <v>117</v>
      </c>
      <c r="B3" s="232"/>
      <c r="C3" s="125">
        <f>+TOT!A20</f>
        <v>12</v>
      </c>
      <c r="D3" s="125">
        <f>+TOT!C17</f>
        <v>56</v>
      </c>
      <c r="E3" s="122"/>
      <c r="F3" s="122"/>
    </row>
    <row r="4" spans="1:6" ht="18.75">
      <c r="A4" s="122"/>
      <c r="B4" s="122"/>
      <c r="C4" s="124"/>
      <c r="D4" s="124"/>
      <c r="E4" s="122"/>
      <c r="F4" s="122"/>
    </row>
    <row r="5" spans="1:6" ht="18.75">
      <c r="A5" s="232" t="s">
        <v>118</v>
      </c>
      <c r="B5" s="232"/>
      <c r="C5" s="125">
        <f>+TOT!E20</f>
        <v>144</v>
      </c>
      <c r="D5" s="125">
        <f>+TOT!D17</f>
        <v>1736.1</v>
      </c>
      <c r="E5" s="122"/>
      <c r="F5" s="122"/>
    </row>
    <row r="6" spans="1:6" ht="18.75">
      <c r="A6" s="122"/>
      <c r="B6" s="122"/>
      <c r="C6" s="125"/>
      <c r="D6" s="125"/>
      <c r="E6" s="122"/>
      <c r="F6" s="122"/>
    </row>
    <row r="7" spans="1:6" ht="18.75">
      <c r="A7" s="232" t="s">
        <v>153</v>
      </c>
      <c r="B7" s="232"/>
      <c r="C7" s="125">
        <f>+TOT!C22</f>
        <v>156</v>
      </c>
      <c r="D7" s="125"/>
      <c r="E7" s="122"/>
      <c r="F7" s="122"/>
    </row>
    <row r="8" spans="1:7" ht="18.75">
      <c r="A8" s="122"/>
      <c r="B8" s="122"/>
      <c r="C8" s="122"/>
      <c r="D8" s="125"/>
      <c r="E8" s="124"/>
      <c r="F8" s="122"/>
      <c r="G8" s="122"/>
    </row>
    <row r="9" spans="1:7" ht="18.75">
      <c r="A9" s="232" t="s">
        <v>103</v>
      </c>
      <c r="B9" s="232"/>
      <c r="C9" s="122"/>
      <c r="D9" s="124">
        <f>+TOT!F17</f>
        <v>1792.1</v>
      </c>
      <c r="E9" s="124"/>
      <c r="F9" s="122"/>
      <c r="G9" s="122"/>
    </row>
    <row r="10" spans="1:7" ht="18.75">
      <c r="A10" s="122"/>
      <c r="B10" s="122"/>
      <c r="C10" s="122"/>
      <c r="D10" s="122"/>
      <c r="E10" s="124"/>
      <c r="F10" s="122"/>
      <c r="G10" s="122"/>
    </row>
    <row r="11" spans="1:7" ht="18.75">
      <c r="A11" s="233" t="s">
        <v>412</v>
      </c>
      <c r="B11" s="233"/>
      <c r="C11" s="122"/>
      <c r="D11" s="122"/>
      <c r="E11" s="124"/>
      <c r="F11" s="122"/>
      <c r="G11" s="122"/>
    </row>
    <row r="12" spans="1:7" ht="18.75">
      <c r="A12" s="232" t="s">
        <v>413</v>
      </c>
      <c r="B12" s="232"/>
      <c r="C12" s="122" t="s">
        <v>414</v>
      </c>
      <c r="D12" s="122" t="s">
        <v>395</v>
      </c>
      <c r="E12" s="124">
        <v>1</v>
      </c>
      <c r="F12" s="122"/>
      <c r="G12" s="122"/>
    </row>
    <row r="13" spans="1:7" ht="18.75">
      <c r="A13" s="122"/>
      <c r="B13" s="122"/>
      <c r="C13" s="122"/>
      <c r="D13" s="122"/>
      <c r="E13" s="124"/>
      <c r="F13" s="122"/>
      <c r="G13" s="122"/>
    </row>
    <row r="14" spans="1:7" ht="18.75">
      <c r="A14" s="233" t="s">
        <v>429</v>
      </c>
      <c r="B14" s="233"/>
      <c r="C14" s="122"/>
      <c r="D14" s="122"/>
      <c r="E14" s="124"/>
      <c r="F14" s="122"/>
      <c r="G14" s="122"/>
    </row>
    <row r="15" spans="1:7" ht="18.75">
      <c r="A15" s="232" t="s">
        <v>415</v>
      </c>
      <c r="B15" s="232"/>
      <c r="C15" s="122" t="s">
        <v>416</v>
      </c>
      <c r="D15" s="122" t="s">
        <v>78</v>
      </c>
      <c r="E15" s="124">
        <v>8</v>
      </c>
      <c r="F15" s="122"/>
      <c r="G15" s="122"/>
    </row>
    <row r="16" spans="1:7" ht="18.75">
      <c r="A16" s="122"/>
      <c r="B16" s="122"/>
      <c r="C16" s="122"/>
      <c r="D16" s="122"/>
      <c r="E16" s="124"/>
      <c r="F16" s="122"/>
      <c r="G16" s="122"/>
    </row>
    <row r="17" spans="1:7" ht="18.75">
      <c r="A17" s="233" t="s">
        <v>417</v>
      </c>
      <c r="B17" s="233"/>
      <c r="C17" s="122"/>
      <c r="D17" s="122"/>
      <c r="E17" s="122"/>
      <c r="F17" s="122"/>
      <c r="G17" s="122"/>
    </row>
    <row r="18" spans="1:7" ht="18.75">
      <c r="A18" s="232" t="s">
        <v>105</v>
      </c>
      <c r="B18" s="232"/>
      <c r="C18" s="126" t="s">
        <v>418</v>
      </c>
      <c r="D18" s="126" t="s">
        <v>387</v>
      </c>
      <c r="E18" s="127">
        <v>79.9</v>
      </c>
      <c r="F18" s="124" t="s">
        <v>169</v>
      </c>
      <c r="G18" s="122"/>
    </row>
    <row r="19" spans="1:7" ht="18.75">
      <c r="A19" s="122"/>
      <c r="B19" s="122"/>
      <c r="C19" s="122"/>
      <c r="D19" s="122"/>
      <c r="E19" s="124"/>
      <c r="F19" s="124"/>
      <c r="G19" s="122"/>
    </row>
    <row r="20" spans="1:7" ht="18.75">
      <c r="A20" s="233" t="s">
        <v>428</v>
      </c>
      <c r="B20" s="233"/>
      <c r="C20" s="122" t="s">
        <v>414</v>
      </c>
      <c r="D20" s="122" t="s">
        <v>395</v>
      </c>
      <c r="E20" s="124">
        <v>5</v>
      </c>
      <c r="F20" s="124" t="s">
        <v>165</v>
      </c>
      <c r="G20" s="122"/>
    </row>
    <row r="21" spans="1:7" ht="18.75">
      <c r="A21" s="232" t="s">
        <v>104</v>
      </c>
      <c r="B21" s="232"/>
      <c r="C21" s="122"/>
      <c r="D21" s="122"/>
      <c r="E21" s="124"/>
      <c r="F21" s="124"/>
      <c r="G21" s="122"/>
    </row>
    <row r="22" spans="1:7" ht="18.75">
      <c r="A22" s="122"/>
      <c r="B22" s="122"/>
      <c r="C22" s="122"/>
      <c r="D22" s="122"/>
      <c r="E22" s="124"/>
      <c r="F22" s="124"/>
      <c r="G22" s="122"/>
    </row>
    <row r="23" spans="1:7" ht="18.75">
      <c r="A23" s="233" t="s">
        <v>142</v>
      </c>
      <c r="B23" s="233"/>
      <c r="C23" s="126" t="s">
        <v>418</v>
      </c>
      <c r="D23" s="126" t="s">
        <v>387</v>
      </c>
      <c r="E23" s="127">
        <v>79.9</v>
      </c>
      <c r="F23" s="124" t="s">
        <v>169</v>
      </c>
      <c r="G23" s="122"/>
    </row>
    <row r="24" spans="1:7" ht="18.75">
      <c r="A24" s="122"/>
      <c r="B24" s="122"/>
      <c r="C24" s="122"/>
      <c r="D24" s="122"/>
      <c r="E24" s="122"/>
      <c r="F24" s="122"/>
      <c r="G24" s="122"/>
    </row>
    <row r="25" spans="1:7" ht="18.75">
      <c r="A25" s="233" t="s">
        <v>419</v>
      </c>
      <c r="B25" s="233"/>
      <c r="C25" s="122" t="s">
        <v>420</v>
      </c>
      <c r="D25" s="122" t="s">
        <v>421</v>
      </c>
      <c r="E25" s="122"/>
      <c r="F25" s="122"/>
      <c r="G25" s="122"/>
    </row>
    <row r="26" spans="1:7" ht="18.75">
      <c r="A26" s="232"/>
      <c r="B26" s="232"/>
      <c r="C26" s="122"/>
      <c r="D26" s="122"/>
      <c r="E26" s="122"/>
      <c r="F26" s="122"/>
      <c r="G26" s="122"/>
    </row>
    <row r="27" spans="1:7" ht="18.75">
      <c r="A27" s="233" t="s">
        <v>422</v>
      </c>
      <c r="B27" s="233"/>
      <c r="C27" s="122" t="s">
        <v>423</v>
      </c>
      <c r="D27" s="122" t="s">
        <v>66</v>
      </c>
      <c r="E27" s="122"/>
      <c r="F27" s="122"/>
      <c r="G27" s="122"/>
    </row>
    <row r="28" spans="1:7" ht="18.75">
      <c r="A28" s="122"/>
      <c r="B28" s="122"/>
      <c r="C28" s="122"/>
      <c r="D28" s="122"/>
      <c r="E28" s="122"/>
      <c r="F28" s="122"/>
      <c r="G28" s="122"/>
    </row>
    <row r="29" spans="1:7" ht="18.75">
      <c r="A29" s="233" t="s">
        <v>424</v>
      </c>
      <c r="B29" s="233"/>
      <c r="C29" s="122"/>
      <c r="D29" s="122"/>
      <c r="E29" s="122"/>
      <c r="F29" s="122"/>
      <c r="G29" s="122"/>
    </row>
    <row r="30" spans="1:7" ht="18.75">
      <c r="A30" s="122"/>
      <c r="B30" s="122"/>
      <c r="C30" s="122"/>
      <c r="D30" s="122"/>
      <c r="E30" s="122"/>
      <c r="F30" s="122"/>
      <c r="G30" s="122"/>
    </row>
    <row r="31" spans="1:7" ht="18.75">
      <c r="A31" s="128" t="s">
        <v>108</v>
      </c>
      <c r="B31" s="129" t="s">
        <v>425</v>
      </c>
      <c r="C31" s="128" t="s">
        <v>78</v>
      </c>
      <c r="D31" s="131">
        <v>73</v>
      </c>
      <c r="E31" s="122"/>
      <c r="F31" s="122"/>
      <c r="G31" s="122"/>
    </row>
    <row r="32" spans="1:7" ht="18.75">
      <c r="A32" s="128" t="s">
        <v>109</v>
      </c>
      <c r="B32" s="129" t="s">
        <v>426</v>
      </c>
      <c r="C32" s="128" t="s">
        <v>78</v>
      </c>
      <c r="D32" s="131">
        <v>81.2</v>
      </c>
      <c r="E32" s="122"/>
      <c r="F32" s="122"/>
      <c r="G32" s="122"/>
    </row>
    <row r="33" spans="1:7" ht="18.75">
      <c r="A33" s="128" t="s">
        <v>110</v>
      </c>
      <c r="B33" s="129" t="s">
        <v>427</v>
      </c>
      <c r="C33" s="128" t="s">
        <v>395</v>
      </c>
      <c r="D33" s="131">
        <v>86.7</v>
      </c>
      <c r="E33" s="122"/>
      <c r="F33" s="122"/>
      <c r="G33" s="122"/>
    </row>
    <row r="34" spans="1:7" ht="18.75">
      <c r="A34" s="128" t="s">
        <v>111</v>
      </c>
      <c r="B34" s="129" t="s">
        <v>414</v>
      </c>
      <c r="C34" s="128" t="s">
        <v>395</v>
      </c>
      <c r="D34" s="131">
        <v>108.1</v>
      </c>
      <c r="E34" s="122"/>
      <c r="F34" s="122"/>
      <c r="G34" s="122"/>
    </row>
    <row r="35" spans="1:7" ht="18.75">
      <c r="A35" s="128" t="s">
        <v>112</v>
      </c>
      <c r="B35" s="129" t="s">
        <v>416</v>
      </c>
      <c r="C35" s="128" t="s">
        <v>78</v>
      </c>
      <c r="D35" s="131">
        <v>119.9</v>
      </c>
      <c r="E35" s="122"/>
      <c r="F35" s="122"/>
      <c r="G35" s="122"/>
    </row>
    <row r="36" spans="1:7" ht="18.75">
      <c r="A36" s="128" t="s">
        <v>113</v>
      </c>
      <c r="B36" s="129" t="s">
        <v>418</v>
      </c>
      <c r="C36" s="128" t="s">
        <v>387</v>
      </c>
      <c r="D36" s="131">
        <v>173.3</v>
      </c>
      <c r="E36" s="235" t="s">
        <v>430</v>
      </c>
      <c r="F36" s="233"/>
      <c r="G36" s="122"/>
    </row>
    <row r="37" spans="1:7" ht="18.75">
      <c r="A37" s="122"/>
      <c r="B37" s="122"/>
      <c r="C37" s="122"/>
      <c r="D37" s="122"/>
      <c r="E37" s="122"/>
      <c r="F37" s="122"/>
      <c r="G37" s="122"/>
    </row>
    <row r="38" spans="1:8" ht="18.75">
      <c r="A38" s="122"/>
      <c r="B38" s="122"/>
      <c r="C38" s="122"/>
      <c r="D38" s="122"/>
      <c r="E38" s="126"/>
      <c r="F38" s="126"/>
      <c r="G38" s="126"/>
      <c r="H38" s="130"/>
    </row>
    <row r="39" spans="1:9" ht="18.75">
      <c r="A39" s="128" t="s">
        <v>368</v>
      </c>
      <c r="B39" s="129" t="s">
        <v>83</v>
      </c>
      <c r="C39" s="128">
        <v>29.4</v>
      </c>
      <c r="D39" s="122"/>
      <c r="E39" s="126"/>
      <c r="F39" s="126"/>
      <c r="G39" s="126"/>
      <c r="H39" s="130"/>
      <c r="I39" s="130"/>
    </row>
    <row r="40" spans="1:9" ht="18.75">
      <c r="A40" s="128" t="s">
        <v>369</v>
      </c>
      <c r="B40" s="129" t="s">
        <v>383</v>
      </c>
      <c r="C40" s="128">
        <v>46.1</v>
      </c>
      <c r="D40" s="122"/>
      <c r="E40" s="126"/>
      <c r="F40" s="126"/>
      <c r="G40" s="127"/>
      <c r="H40" s="127"/>
      <c r="I40" s="130"/>
    </row>
    <row r="41" spans="1:9" ht="18.75">
      <c r="A41" s="128" t="s">
        <v>370</v>
      </c>
      <c r="B41" s="129" t="s">
        <v>88</v>
      </c>
      <c r="C41" s="131">
        <v>71.8</v>
      </c>
      <c r="D41" s="122"/>
      <c r="E41" s="126"/>
      <c r="F41" s="126"/>
      <c r="G41" s="126"/>
      <c r="H41" s="130"/>
      <c r="I41" s="130"/>
    </row>
    <row r="42" spans="1:8" ht="18.75">
      <c r="A42" s="128" t="s">
        <v>371</v>
      </c>
      <c r="B42" s="129" t="s">
        <v>382</v>
      </c>
      <c r="C42" s="131">
        <v>79.2</v>
      </c>
      <c r="D42" s="122"/>
      <c r="E42" s="126"/>
      <c r="F42" s="126"/>
      <c r="G42" s="126"/>
      <c r="H42" s="130"/>
    </row>
    <row r="43" spans="1:7" ht="18.75">
      <c r="A43" s="128" t="s">
        <v>372</v>
      </c>
      <c r="B43" s="129" t="s">
        <v>73</v>
      </c>
      <c r="C43" s="131">
        <v>88.8</v>
      </c>
      <c r="D43" s="122"/>
      <c r="E43" s="122"/>
      <c r="F43" s="122"/>
      <c r="G43" s="122"/>
    </row>
    <row r="44" spans="1:7" ht="18.75">
      <c r="A44" s="128" t="s">
        <v>373</v>
      </c>
      <c r="B44" s="129" t="s">
        <v>99</v>
      </c>
      <c r="C44" s="131">
        <v>94.9</v>
      </c>
      <c r="D44" s="122"/>
      <c r="E44" s="122"/>
      <c r="F44" s="122"/>
      <c r="G44" s="122"/>
    </row>
    <row r="45" spans="1:7" ht="18.75">
      <c r="A45" s="128" t="s">
        <v>108</v>
      </c>
      <c r="B45" s="129" t="s">
        <v>77</v>
      </c>
      <c r="C45" s="131">
        <v>105.5</v>
      </c>
      <c r="D45" s="122"/>
      <c r="E45" s="122"/>
      <c r="F45" s="122"/>
      <c r="G45" s="122"/>
    </row>
    <row r="46" spans="1:7" ht="18.75">
      <c r="A46" s="128" t="s">
        <v>109</v>
      </c>
      <c r="B46" s="129" t="s">
        <v>74</v>
      </c>
      <c r="C46" s="131">
        <v>154.7</v>
      </c>
      <c r="D46" s="122"/>
      <c r="E46" s="122"/>
      <c r="F46" s="122"/>
      <c r="G46" s="122"/>
    </row>
    <row r="47" spans="1:7" ht="18.75">
      <c r="A47" s="128" t="s">
        <v>110</v>
      </c>
      <c r="B47" s="129" t="s">
        <v>66</v>
      </c>
      <c r="C47" s="131">
        <v>177.3</v>
      </c>
      <c r="D47" s="122"/>
      <c r="E47" s="122"/>
      <c r="F47" s="122"/>
      <c r="G47" s="122"/>
    </row>
    <row r="48" spans="1:7" ht="18.75">
      <c r="A48" s="128" t="s">
        <v>111</v>
      </c>
      <c r="B48" s="129" t="s">
        <v>395</v>
      </c>
      <c r="C48" s="131">
        <v>306.2</v>
      </c>
      <c r="D48" s="122"/>
      <c r="E48" s="122"/>
      <c r="F48" s="122"/>
      <c r="G48" s="122"/>
    </row>
    <row r="49" spans="1:7" ht="18.75">
      <c r="A49" s="128" t="s">
        <v>112</v>
      </c>
      <c r="B49" s="129" t="s">
        <v>387</v>
      </c>
      <c r="C49" s="131">
        <v>307.9</v>
      </c>
      <c r="D49" s="122"/>
      <c r="E49" s="122"/>
      <c r="F49" s="122"/>
      <c r="G49" s="122"/>
    </row>
    <row r="50" spans="1:6" ht="18.75">
      <c r="A50" s="128" t="s">
        <v>113</v>
      </c>
      <c r="B50" s="129" t="s">
        <v>78</v>
      </c>
      <c r="C50" s="131">
        <v>330.3</v>
      </c>
      <c r="D50" s="235" t="s">
        <v>431</v>
      </c>
      <c r="E50" s="233"/>
      <c r="F50" s="122"/>
    </row>
    <row r="51" spans="1:7" ht="18.75">
      <c r="A51" s="122"/>
      <c r="B51" s="122"/>
      <c r="C51" s="122"/>
      <c r="D51" s="122"/>
      <c r="E51" s="122"/>
      <c r="F51" s="122"/>
      <c r="G51" s="122"/>
    </row>
  </sheetData>
  <sheetProtection/>
  <mergeCells count="20">
    <mergeCell ref="E36:F36"/>
    <mergeCell ref="D50:E50"/>
    <mergeCell ref="A23:B23"/>
    <mergeCell ref="A29:B29"/>
    <mergeCell ref="A9:B9"/>
    <mergeCell ref="A7:B7"/>
    <mergeCell ref="A12:B12"/>
    <mergeCell ref="A11:B11"/>
    <mergeCell ref="A20:B20"/>
    <mergeCell ref="A25:B25"/>
    <mergeCell ref="A26:B26"/>
    <mergeCell ref="A27:B27"/>
    <mergeCell ref="A5:B5"/>
    <mergeCell ref="A3:B3"/>
    <mergeCell ref="A1:D1"/>
    <mergeCell ref="A21:B21"/>
    <mergeCell ref="A18:B18"/>
    <mergeCell ref="A17:B17"/>
    <mergeCell ref="A15:B15"/>
    <mergeCell ref="A14:B1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60" verticalDpi="36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7" bestFit="1" customWidth="1"/>
    <col min="2" max="2" width="14.421875" style="47" bestFit="1" customWidth="1"/>
    <col min="3" max="3" width="9.8515625" style="47" bestFit="1" customWidth="1"/>
    <col min="4" max="4" width="7.140625" style="210" bestFit="1" customWidth="1"/>
    <col min="5" max="16384" width="9.140625" style="47" customWidth="1"/>
  </cols>
  <sheetData>
    <row r="1" spans="1:4" s="46" customFormat="1" ht="12.75">
      <c r="A1" s="106" t="s">
        <v>11</v>
      </c>
      <c r="B1" s="106" t="s">
        <v>7</v>
      </c>
      <c r="C1" s="106" t="s">
        <v>61</v>
      </c>
      <c r="D1" s="209" t="s">
        <v>176</v>
      </c>
    </row>
    <row r="2" spans="1:4" s="46" customFormat="1" ht="12.75">
      <c r="A2" s="216" t="s">
        <v>16</v>
      </c>
      <c r="B2" s="217"/>
      <c r="C2" s="217"/>
      <c r="D2" s="218"/>
    </row>
    <row r="3" spans="1:4" ht="12.75">
      <c r="A3" s="108" t="s">
        <v>360</v>
      </c>
      <c r="B3" s="108" t="s">
        <v>393</v>
      </c>
      <c r="C3" s="108" t="s">
        <v>385</v>
      </c>
      <c r="D3" s="207">
        <v>1.2</v>
      </c>
    </row>
    <row r="4" spans="1:4" ht="12.75">
      <c r="A4" s="108" t="s">
        <v>165</v>
      </c>
      <c r="B4" s="108" t="s">
        <v>407</v>
      </c>
      <c r="C4" s="108" t="s">
        <v>395</v>
      </c>
      <c r="D4" s="207">
        <v>5</v>
      </c>
    </row>
    <row r="5" spans="1:4" ht="12.75">
      <c r="A5" s="216" t="s">
        <v>404</v>
      </c>
      <c r="B5" s="217"/>
      <c r="C5" s="217"/>
      <c r="D5" s="218"/>
    </row>
    <row r="6" spans="1:4" ht="12.75">
      <c r="A6" s="108" t="s">
        <v>175</v>
      </c>
      <c r="B6" s="108" t="s">
        <v>391</v>
      </c>
      <c r="C6" s="108" t="s">
        <v>390</v>
      </c>
      <c r="D6" s="207">
        <v>6.3</v>
      </c>
    </row>
    <row r="7" spans="1:4" ht="12.75">
      <c r="A7" s="108" t="s">
        <v>392</v>
      </c>
      <c r="B7" s="108" t="s">
        <v>401</v>
      </c>
      <c r="C7" s="108" t="s">
        <v>390</v>
      </c>
      <c r="D7" s="207">
        <v>9.1</v>
      </c>
    </row>
    <row r="8" spans="1:4" ht="12.75">
      <c r="A8" s="108" t="s">
        <v>376</v>
      </c>
      <c r="B8" s="108" t="s">
        <v>394</v>
      </c>
      <c r="C8" s="108" t="s">
        <v>395</v>
      </c>
      <c r="D8" s="207">
        <v>5.5</v>
      </c>
    </row>
    <row r="9" spans="1:4" ht="12.75">
      <c r="A9" s="108" t="s">
        <v>377</v>
      </c>
      <c r="B9" s="108" t="s">
        <v>403</v>
      </c>
      <c r="C9" s="108" t="s">
        <v>74</v>
      </c>
      <c r="D9" s="207">
        <v>2.9</v>
      </c>
    </row>
    <row r="10" spans="1:4" ht="12.75">
      <c r="A10" s="216" t="s">
        <v>405</v>
      </c>
      <c r="B10" s="217"/>
      <c r="C10" s="217"/>
      <c r="D10" s="218"/>
    </row>
    <row r="11" spans="1:4" ht="12.75">
      <c r="A11" s="108" t="s">
        <v>366</v>
      </c>
      <c r="B11" s="108" t="s">
        <v>402</v>
      </c>
      <c r="C11" s="108" t="s">
        <v>74</v>
      </c>
      <c r="D11" s="207">
        <v>6.5</v>
      </c>
    </row>
    <row r="12" spans="1:4" ht="12.75">
      <c r="A12" s="108" t="s">
        <v>366</v>
      </c>
      <c r="B12" s="108" t="s">
        <v>409</v>
      </c>
      <c r="C12" s="108" t="s">
        <v>408</v>
      </c>
      <c r="D12" s="207">
        <v>6.5</v>
      </c>
    </row>
    <row r="13" spans="1:4" ht="12.75">
      <c r="A13" s="108" t="s">
        <v>169</v>
      </c>
      <c r="B13" s="108" t="s">
        <v>386</v>
      </c>
      <c r="C13" s="108" t="s">
        <v>387</v>
      </c>
      <c r="D13" s="207">
        <v>79.9</v>
      </c>
    </row>
    <row r="14" spans="1:4" ht="12.75">
      <c r="A14" s="108" t="s">
        <v>364</v>
      </c>
      <c r="B14" s="108" t="s">
        <v>388</v>
      </c>
      <c r="C14" s="108" t="s">
        <v>389</v>
      </c>
      <c r="D14" s="207">
        <v>8.8</v>
      </c>
    </row>
    <row r="15" spans="1:4" ht="12.75">
      <c r="A15" s="108" t="s">
        <v>399</v>
      </c>
      <c r="B15" s="108" t="s">
        <v>400</v>
      </c>
      <c r="C15" s="108" t="s">
        <v>389</v>
      </c>
      <c r="D15" s="207">
        <v>9</v>
      </c>
    </row>
    <row r="16" spans="1:4" ht="12.75">
      <c r="A16" s="108" t="s">
        <v>397</v>
      </c>
      <c r="B16" s="108" t="s">
        <v>398</v>
      </c>
      <c r="C16" s="108" t="s">
        <v>387</v>
      </c>
      <c r="D16" s="207">
        <v>3.9</v>
      </c>
    </row>
    <row r="17" spans="1:4" ht="12.75">
      <c r="A17" s="108" t="s">
        <v>396</v>
      </c>
      <c r="B17" s="108" t="s">
        <v>386</v>
      </c>
      <c r="C17" s="108" t="s">
        <v>387</v>
      </c>
      <c r="D17" s="207">
        <v>4.4</v>
      </c>
    </row>
  </sheetData>
  <sheetProtection/>
  <mergeCells count="3">
    <mergeCell ref="A10:D10"/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zoomScale="80" zoomScaleNormal="80" zoomScalePageLayoutView="0" workbookViewId="0" topLeftCell="A111">
      <selection activeCell="A1" sqref="A1:N1"/>
    </sheetView>
  </sheetViews>
  <sheetFormatPr defaultColWidth="9.140625" defaultRowHeight="12.75"/>
  <cols>
    <col min="1" max="1" width="14.140625" style="87" customWidth="1"/>
    <col min="2" max="2" width="5.42187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4.00390625" style="87" customWidth="1"/>
    <col min="8" max="8" width="6.7109375" style="96" customWidth="1"/>
    <col min="9" max="9" width="11.8515625" style="87" customWidth="1"/>
    <col min="10" max="10" width="6.00390625" style="96" customWidth="1"/>
    <col min="11" max="11" width="15.0039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21.8515625" style="87" customWidth="1"/>
    <col min="17" max="17" width="19.421875" style="87" customWidth="1"/>
    <col min="18" max="18" width="15.421875" style="87" customWidth="1"/>
    <col min="19" max="19" width="4.140625" style="87" customWidth="1"/>
    <col min="20" max="20" width="10.57421875" style="87" customWidth="1"/>
    <col min="21" max="21" width="8.8515625" style="87" customWidth="1"/>
    <col min="22" max="22" width="9.28125" style="87" customWidth="1"/>
    <col min="23" max="23" width="9.7109375" style="87" customWidth="1"/>
    <col min="24" max="24" width="7.57421875" style="87" customWidth="1"/>
    <col min="25" max="25" width="9.28125" style="87" customWidth="1"/>
    <col min="26" max="27" width="10.57421875" style="87" customWidth="1"/>
    <col min="28" max="28" width="8.28125" style="87" customWidth="1"/>
    <col min="29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316</v>
      </c>
      <c r="B2" s="89" t="s">
        <v>70</v>
      </c>
      <c r="C2" s="88" t="s">
        <v>317</v>
      </c>
      <c r="D2" s="89" t="s">
        <v>42</v>
      </c>
      <c r="E2" s="88" t="s">
        <v>318</v>
      </c>
      <c r="F2" s="89" t="s">
        <v>5</v>
      </c>
      <c r="G2" s="88" t="s">
        <v>257</v>
      </c>
      <c r="H2" s="89" t="s">
        <v>2</v>
      </c>
      <c r="I2" s="88" t="s">
        <v>30</v>
      </c>
      <c r="J2" s="89" t="s">
        <v>3</v>
      </c>
      <c r="K2" s="88" t="s">
        <v>70</v>
      </c>
      <c r="L2" s="89" t="s">
        <v>32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F4" s="91"/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2:14" ht="9">
      <c r="B24" s="91"/>
      <c r="D24" s="91"/>
      <c r="F24" s="91"/>
      <c r="H24" s="91"/>
      <c r="J24" s="91"/>
      <c r="L24" s="91"/>
      <c r="N24" s="91"/>
    </row>
    <row r="25" spans="2:14" ht="9">
      <c r="B25" s="91"/>
      <c r="D25" s="91"/>
      <c r="F25" s="91"/>
      <c r="H25" s="91"/>
      <c r="J25" s="91"/>
      <c r="L25" s="91"/>
      <c r="N25" s="91"/>
    </row>
    <row r="26" spans="1:15" ht="9">
      <c r="A26" s="92"/>
      <c r="B26" s="93">
        <f>SUM(B4:B25)</f>
        <v>0</v>
      </c>
      <c r="C26" s="92"/>
      <c r="D26" s="93">
        <f>SUM(D4:D25)</f>
        <v>0</v>
      </c>
      <c r="E26" s="92"/>
      <c r="F26" s="93">
        <f>SUM(F4:F25)</f>
        <v>0</v>
      </c>
      <c r="G26" s="92"/>
      <c r="H26" s="93">
        <f>SUM(H4:H25)</f>
        <v>0</v>
      </c>
      <c r="I26" s="92"/>
      <c r="J26" s="93">
        <f>SUM(J4:J25)</f>
        <v>0</v>
      </c>
      <c r="K26" s="96"/>
      <c r="L26" s="93">
        <f>SUM(L4:L25)</f>
        <v>0</v>
      </c>
      <c r="M26" s="92"/>
      <c r="N26" s="93">
        <f>SUM(N4:N25)</f>
        <v>0</v>
      </c>
      <c r="O26" s="92">
        <f>SUM(A26:N26)</f>
        <v>0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/>
      <c r="L28" s="91"/>
      <c r="N28" s="91"/>
      <c r="O28" s="92">
        <f>SUM(O26+O30)</f>
        <v>0</v>
      </c>
    </row>
    <row r="29" spans="2:14" ht="9">
      <c r="B29" s="91"/>
      <c r="D29" s="91"/>
      <c r="F29" s="91"/>
      <c r="H29" s="91"/>
      <c r="J29" s="91"/>
      <c r="L29" s="91"/>
      <c r="N29" s="91"/>
    </row>
    <row r="30" spans="2:15" ht="9">
      <c r="B30" s="91"/>
      <c r="D30" s="91"/>
      <c r="F30" s="91"/>
      <c r="H30" s="91"/>
      <c r="J30" s="91" t="s">
        <v>1</v>
      </c>
      <c r="L30" s="91"/>
      <c r="N30" s="91"/>
      <c r="O30" s="92">
        <f>SUM(O31*2)</f>
        <v>0</v>
      </c>
    </row>
    <row r="31" spans="1:15" ht="9">
      <c r="A31" s="92"/>
      <c r="B31" s="93">
        <f>SUM(B27:B30)</f>
        <v>0</v>
      </c>
      <c r="C31" s="92"/>
      <c r="D31" s="93">
        <f>SUM(D27:D30)</f>
        <v>0</v>
      </c>
      <c r="E31" s="92"/>
      <c r="F31" s="93">
        <f>SUM(F27:F30)</f>
        <v>0</v>
      </c>
      <c r="G31" s="92"/>
      <c r="H31" s="93">
        <f>SUM(H27:H30)</f>
        <v>0</v>
      </c>
      <c r="I31" s="92"/>
      <c r="J31" s="93">
        <f>SUM(J27:J30)</f>
        <v>0</v>
      </c>
      <c r="K31" s="96"/>
      <c r="L31" s="93">
        <f>SUM(L27:L30)</f>
        <v>0</v>
      </c>
      <c r="M31" s="92"/>
      <c r="N31" s="93">
        <f>SUM(N27:N30)</f>
        <v>0</v>
      </c>
      <c r="O31" s="92">
        <f>SUM(A31:N31)</f>
        <v>0</v>
      </c>
    </row>
    <row r="32" spans="1:14" ht="9">
      <c r="A32" s="92"/>
      <c r="B32" s="93"/>
      <c r="C32" s="92"/>
      <c r="D32" s="93"/>
      <c r="E32" s="92"/>
      <c r="F32" s="93"/>
      <c r="G32" s="92"/>
      <c r="H32" s="93"/>
      <c r="I32" s="92"/>
      <c r="J32" s="93"/>
      <c r="K32" s="96"/>
      <c r="L32" s="93"/>
      <c r="M32" s="92"/>
      <c r="N32" s="93"/>
    </row>
    <row r="33" spans="1:15" ht="9">
      <c r="A33" s="97" t="s">
        <v>20</v>
      </c>
      <c r="B33" s="98"/>
      <c r="C33" s="86"/>
      <c r="D33" s="98"/>
      <c r="E33" s="86"/>
      <c r="F33" s="98"/>
      <c r="G33" s="86"/>
      <c r="H33" s="98"/>
      <c r="I33" s="86"/>
      <c r="J33" s="99"/>
      <c r="K33" s="100"/>
      <c r="L33" s="98"/>
      <c r="M33" s="86"/>
      <c r="N33" s="98"/>
      <c r="O33" s="86"/>
    </row>
    <row r="34" spans="1:14" ht="9">
      <c r="A34" s="88" t="str">
        <f aca="true" t="shared" si="0" ref="A34:N34">A2</f>
        <v>FULLER</v>
      </c>
      <c r="B34" s="89" t="str">
        <f t="shared" si="0"/>
        <v>K</v>
      </c>
      <c r="C34" s="88" t="str">
        <f t="shared" si="0"/>
        <v>KRATZ</v>
      </c>
      <c r="D34" s="89" t="str">
        <f t="shared" si="0"/>
        <v>A</v>
      </c>
      <c r="E34" s="88" t="str">
        <f t="shared" si="0"/>
        <v>McFARLAINE</v>
      </c>
      <c r="F34" s="89" t="str">
        <f t="shared" si="0"/>
        <v>B</v>
      </c>
      <c r="G34" s="88" t="str">
        <f t="shared" si="0"/>
        <v>VAN JAARSVELD</v>
      </c>
      <c r="H34" s="89" t="str">
        <f t="shared" si="0"/>
        <v>C</v>
      </c>
      <c r="I34" s="88" t="str">
        <f t="shared" si="0"/>
        <v>VAN ZYL</v>
      </c>
      <c r="J34" s="89" t="str">
        <f t="shared" si="0"/>
        <v>H</v>
      </c>
      <c r="K34" s="88" t="str">
        <f t="shared" si="0"/>
        <v>K</v>
      </c>
      <c r="L34" s="89" t="str">
        <f t="shared" si="0"/>
        <v>L</v>
      </c>
      <c r="M34" s="90" t="str">
        <f t="shared" si="0"/>
        <v>M</v>
      </c>
      <c r="N34" s="91" t="str">
        <f t="shared" si="0"/>
        <v>N</v>
      </c>
    </row>
    <row r="35" spans="1:14" ht="9">
      <c r="A35" s="88" t="s">
        <v>11</v>
      </c>
      <c r="B35" s="93" t="s">
        <v>12</v>
      </c>
      <c r="C35" s="88" t="s">
        <v>11</v>
      </c>
      <c r="D35" s="93" t="s">
        <v>12</v>
      </c>
      <c r="E35" s="88" t="s">
        <v>11</v>
      </c>
      <c r="F35" s="93" t="s">
        <v>12</v>
      </c>
      <c r="G35" s="88" t="s">
        <v>11</v>
      </c>
      <c r="H35" s="93" t="s">
        <v>12</v>
      </c>
      <c r="I35" s="88" t="s">
        <v>11</v>
      </c>
      <c r="J35" s="93" t="s">
        <v>12</v>
      </c>
      <c r="K35" s="94" t="s">
        <v>11</v>
      </c>
      <c r="L35" s="93" t="s">
        <v>12</v>
      </c>
      <c r="M35" s="88" t="s">
        <v>11</v>
      </c>
      <c r="N35" s="93" t="s">
        <v>12</v>
      </c>
    </row>
    <row r="36" spans="2:14" ht="9">
      <c r="B36" s="91"/>
      <c r="C36" s="87" t="s">
        <v>359</v>
      </c>
      <c r="D36" s="91">
        <v>20.5</v>
      </c>
      <c r="F36" s="91"/>
      <c r="G36" s="87" t="s">
        <v>374</v>
      </c>
      <c r="H36" s="91">
        <v>2.5</v>
      </c>
      <c r="I36" s="87" t="s">
        <v>364</v>
      </c>
      <c r="J36" s="91">
        <v>3</v>
      </c>
      <c r="L36" s="91"/>
      <c r="N36" s="91"/>
    </row>
    <row r="37" spans="2:14" ht="9">
      <c r="B37" s="91"/>
      <c r="C37" s="87" t="s">
        <v>359</v>
      </c>
      <c r="D37" s="91">
        <v>24.5</v>
      </c>
      <c r="F37" s="91"/>
      <c r="H37" s="91"/>
      <c r="I37" s="87" t="s">
        <v>175</v>
      </c>
      <c r="J37" s="91">
        <v>2.8</v>
      </c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9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10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1:15" ht="9">
      <c r="A56" s="92"/>
      <c r="B56" s="93">
        <f>SUM(B36:B55)</f>
        <v>0</v>
      </c>
      <c r="C56" s="92"/>
      <c r="D56" s="93">
        <f>SUM(D36:D55)</f>
        <v>45</v>
      </c>
      <c r="E56" s="92"/>
      <c r="F56" s="93">
        <f>SUM(F36:F55)</f>
        <v>0</v>
      </c>
      <c r="G56" s="92"/>
      <c r="H56" s="93">
        <f>SUM(H36:H55)</f>
        <v>2.5</v>
      </c>
      <c r="I56" s="92"/>
      <c r="J56" s="93">
        <f>SUM(J36:J55)</f>
        <v>5.8</v>
      </c>
      <c r="K56" s="96"/>
      <c r="L56" s="93">
        <f>SUM(L36:L55)</f>
        <v>0</v>
      </c>
      <c r="M56" s="92"/>
      <c r="N56" s="93">
        <f>SUM(N36:N55)</f>
        <v>0</v>
      </c>
      <c r="O56" s="92">
        <f>SUM(A56:N56)</f>
        <v>53.3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/>
      <c r="L58" s="91"/>
      <c r="N58" s="91"/>
      <c r="O58" s="92">
        <f>SUM(O56+O60)</f>
        <v>53.3</v>
      </c>
    </row>
    <row r="59" spans="2:14" ht="9">
      <c r="B59" s="91"/>
      <c r="D59" s="91"/>
      <c r="F59" s="91"/>
      <c r="H59" s="91"/>
      <c r="J59" s="91"/>
      <c r="L59" s="91"/>
      <c r="N59" s="91"/>
    </row>
    <row r="60" spans="2:15" ht="9">
      <c r="B60" s="91"/>
      <c r="D60" s="91"/>
      <c r="F60" s="91"/>
      <c r="H60" s="91"/>
      <c r="J60" s="91" t="s">
        <v>1</v>
      </c>
      <c r="L60" s="91"/>
      <c r="N60" s="91"/>
      <c r="O60" s="92">
        <f>SUM(O61*2)</f>
        <v>0</v>
      </c>
    </row>
    <row r="61" spans="1:15" ht="9">
      <c r="A61" s="92"/>
      <c r="B61" s="93">
        <f>SUM(B57:B60)</f>
        <v>0</v>
      </c>
      <c r="C61" s="92"/>
      <c r="D61" s="93">
        <f>SUM(D57:D60)</f>
        <v>0</v>
      </c>
      <c r="E61" s="92"/>
      <c r="F61" s="93">
        <f>SUM(F57:F60)</f>
        <v>0</v>
      </c>
      <c r="G61" s="92"/>
      <c r="H61" s="93">
        <f>SUM(H57:H60)</f>
        <v>0</v>
      </c>
      <c r="I61" s="92"/>
      <c r="J61" s="93">
        <f>SUM(J57:J60)</f>
        <v>0</v>
      </c>
      <c r="K61" s="96"/>
      <c r="L61" s="93">
        <f>SUM(L57:L60)</f>
        <v>0</v>
      </c>
      <c r="M61" s="92"/>
      <c r="N61" s="93">
        <f>SUM(N57:N60)</f>
        <v>0</v>
      </c>
      <c r="O61" s="92">
        <f>SUM(A61:N61)</f>
        <v>0</v>
      </c>
    </row>
    <row r="62" spans="1:14" ht="9">
      <c r="A62" s="92"/>
      <c r="B62" s="93"/>
      <c r="C62" s="92"/>
      <c r="D62" s="93"/>
      <c r="E62" s="92"/>
      <c r="F62" s="93"/>
      <c r="G62" s="92"/>
      <c r="H62" s="93"/>
      <c r="I62" s="92"/>
      <c r="J62" s="93"/>
      <c r="K62" s="96"/>
      <c r="L62" s="93"/>
      <c r="M62" s="92"/>
      <c r="N62" s="93"/>
    </row>
    <row r="63" spans="1:14" ht="9">
      <c r="A63" s="92"/>
      <c r="B63" s="93"/>
      <c r="C63" s="92"/>
      <c r="D63" s="93"/>
      <c r="E63" s="92"/>
      <c r="F63" s="93"/>
      <c r="G63" s="92"/>
      <c r="H63" s="93"/>
      <c r="I63" s="92"/>
      <c r="J63" s="93"/>
      <c r="K63" s="96"/>
      <c r="L63" s="93"/>
      <c r="M63" s="92"/>
      <c r="N63" s="93"/>
    </row>
    <row r="64" spans="1:15" ht="9">
      <c r="A64" s="214" t="s">
        <v>135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5"/>
      <c r="O64" s="86"/>
    </row>
    <row r="65" spans="1:14" ht="9">
      <c r="A65" s="88" t="str">
        <f aca="true" t="shared" si="1" ref="A65:L65">A2</f>
        <v>FULLER</v>
      </c>
      <c r="B65" s="89" t="str">
        <f t="shared" si="1"/>
        <v>K</v>
      </c>
      <c r="C65" s="88" t="str">
        <f t="shared" si="1"/>
        <v>KRATZ</v>
      </c>
      <c r="D65" s="89" t="str">
        <f t="shared" si="1"/>
        <v>A</v>
      </c>
      <c r="E65" s="88" t="str">
        <f t="shared" si="1"/>
        <v>McFARLAINE</v>
      </c>
      <c r="F65" s="89" t="str">
        <f t="shared" si="1"/>
        <v>B</v>
      </c>
      <c r="G65" s="88" t="str">
        <f t="shared" si="1"/>
        <v>VAN JAARSVELD</v>
      </c>
      <c r="H65" s="89" t="str">
        <f t="shared" si="1"/>
        <v>C</v>
      </c>
      <c r="I65" s="88" t="str">
        <f t="shared" si="1"/>
        <v>VAN ZYL</v>
      </c>
      <c r="J65" s="89" t="str">
        <f t="shared" si="1"/>
        <v>H</v>
      </c>
      <c r="K65" s="88" t="str">
        <f t="shared" si="1"/>
        <v>K</v>
      </c>
      <c r="L65" s="89" t="str">
        <f t="shared" si="1"/>
        <v>L</v>
      </c>
      <c r="M65" s="90"/>
      <c r="N65" s="91"/>
    </row>
    <row r="66" spans="1:14" ht="9">
      <c r="A66" s="88" t="s">
        <v>11</v>
      </c>
      <c r="B66" s="93" t="s">
        <v>12</v>
      </c>
      <c r="C66" s="88" t="s">
        <v>11</v>
      </c>
      <c r="D66" s="93" t="s">
        <v>12</v>
      </c>
      <c r="E66" s="88" t="s">
        <v>11</v>
      </c>
      <c r="F66" s="93" t="s">
        <v>12</v>
      </c>
      <c r="G66" s="88" t="s">
        <v>11</v>
      </c>
      <c r="H66" s="93" t="s">
        <v>12</v>
      </c>
      <c r="I66" s="88" t="s">
        <v>11</v>
      </c>
      <c r="J66" s="93" t="s">
        <v>12</v>
      </c>
      <c r="K66" s="94" t="s">
        <v>11</v>
      </c>
      <c r="L66" s="93" t="s">
        <v>12</v>
      </c>
      <c r="M66" s="88" t="s">
        <v>11</v>
      </c>
      <c r="N66" s="93" t="s">
        <v>12</v>
      </c>
    </row>
    <row r="67" spans="2:14" ht="9">
      <c r="B67" s="91"/>
      <c r="C67" s="87" t="s">
        <v>376</v>
      </c>
      <c r="D67" s="91">
        <v>2</v>
      </c>
      <c r="E67" s="87" t="s">
        <v>406</v>
      </c>
      <c r="F67" s="91">
        <v>6.5</v>
      </c>
      <c r="H67" s="91"/>
      <c r="I67" s="87" t="s">
        <v>359</v>
      </c>
      <c r="J67" s="91">
        <v>34.8</v>
      </c>
      <c r="L67" s="91"/>
      <c r="N67" s="91"/>
    </row>
    <row r="68" spans="2:14" ht="9">
      <c r="B68" s="91"/>
      <c r="C68" s="87" t="s">
        <v>406</v>
      </c>
      <c r="D68" s="91">
        <v>3.7</v>
      </c>
      <c r="F68" s="91"/>
      <c r="H68" s="91"/>
      <c r="J68" s="91"/>
      <c r="L68" s="91"/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9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10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1:15" ht="9">
      <c r="A78" s="92"/>
      <c r="B78" s="93">
        <f>SUM(B67:B77)</f>
        <v>0</v>
      </c>
      <c r="C78" s="92"/>
      <c r="D78" s="93">
        <f>SUM(D67:D77)</f>
        <v>5.7</v>
      </c>
      <c r="E78" s="92"/>
      <c r="F78" s="93">
        <f>SUM(F67:F77)</f>
        <v>6.5</v>
      </c>
      <c r="G78" s="92"/>
      <c r="H78" s="93">
        <f>SUM(H67:H77)</f>
        <v>0</v>
      </c>
      <c r="I78" s="92"/>
      <c r="J78" s="93">
        <f>SUM(J67:J77)</f>
        <v>34.8</v>
      </c>
      <c r="K78" s="96"/>
      <c r="L78" s="93">
        <f>SUM(L67:L77)</f>
        <v>0</v>
      </c>
      <c r="M78" s="92"/>
      <c r="N78" s="93">
        <f>SUM(N67:N77)</f>
        <v>0</v>
      </c>
      <c r="O78" s="92">
        <f>SUM(A78:N78)</f>
        <v>47</v>
      </c>
    </row>
    <row r="79" spans="2:14" ht="9">
      <c r="B79" s="91"/>
      <c r="C79" s="87" t="s">
        <v>165</v>
      </c>
      <c r="D79" s="91">
        <v>2.6</v>
      </c>
      <c r="F79" s="91"/>
      <c r="H79" s="91"/>
      <c r="J79" s="91"/>
      <c r="L79" s="91"/>
      <c r="N79" s="91"/>
    </row>
    <row r="80" spans="2:15" ht="9">
      <c r="B80" s="91"/>
      <c r="D80" s="91"/>
      <c r="F80" s="91"/>
      <c r="H80" s="91"/>
      <c r="J80" s="91"/>
      <c r="L80" s="91"/>
      <c r="N80" s="91"/>
      <c r="O80" s="92">
        <f>SUM(O78+O86)</f>
        <v>52.2</v>
      </c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2:15" ht="9">
      <c r="B86" s="91"/>
      <c r="D86" s="91"/>
      <c r="F86" s="91"/>
      <c r="H86" s="91"/>
      <c r="J86" s="91"/>
      <c r="L86" s="91"/>
      <c r="N86" s="91"/>
      <c r="O86" s="92">
        <f>SUM(O87*2)</f>
        <v>5.2</v>
      </c>
    </row>
    <row r="87" spans="1:15" ht="9">
      <c r="A87" s="92"/>
      <c r="B87" s="93">
        <f>SUM(B79:B86)</f>
        <v>0</v>
      </c>
      <c r="C87" s="92"/>
      <c r="D87" s="93">
        <f>SUM(D79:D86)</f>
        <v>2.6</v>
      </c>
      <c r="E87" s="92"/>
      <c r="F87" s="93">
        <f>SUM(F79:F86)</f>
        <v>0</v>
      </c>
      <c r="G87" s="92"/>
      <c r="H87" s="93">
        <f>SUM(H79:H86)</f>
        <v>0</v>
      </c>
      <c r="I87" s="92"/>
      <c r="J87" s="93">
        <f>SUM(J79:J86)</f>
        <v>0</v>
      </c>
      <c r="K87" s="96"/>
      <c r="L87" s="93">
        <f>SUM(L79:L86)</f>
        <v>0</v>
      </c>
      <c r="M87" s="92"/>
      <c r="N87" s="93">
        <f>SUM(N79:N86)</f>
        <v>0</v>
      </c>
      <c r="O87" s="92">
        <f>SUM(A87:N87)</f>
        <v>2.6</v>
      </c>
    </row>
    <row r="88" spans="1:14" ht="9">
      <c r="A88" s="92"/>
      <c r="B88" s="102"/>
      <c r="C88" s="92"/>
      <c r="D88" s="102"/>
      <c r="E88" s="92"/>
      <c r="F88" s="102"/>
      <c r="G88" s="92"/>
      <c r="H88" s="102"/>
      <c r="I88" s="92"/>
      <c r="J88" s="102"/>
      <c r="K88" s="96"/>
      <c r="L88" s="102"/>
      <c r="M88" s="92"/>
      <c r="N88" s="102"/>
    </row>
    <row r="89" spans="1:14" ht="9">
      <c r="A89" s="92"/>
      <c r="B89" s="102"/>
      <c r="C89" s="92"/>
      <c r="D89" s="102"/>
      <c r="E89" s="92"/>
      <c r="F89" s="102"/>
      <c r="G89" s="92"/>
      <c r="H89" s="102"/>
      <c r="I89" s="92"/>
      <c r="J89" s="102"/>
      <c r="K89" s="96"/>
      <c r="L89" s="102"/>
      <c r="M89" s="92"/>
      <c r="N89" s="102"/>
    </row>
    <row r="90" spans="1:14" ht="9">
      <c r="A90" s="92"/>
      <c r="B90" s="102"/>
      <c r="C90" s="92"/>
      <c r="D90" s="102"/>
      <c r="E90" s="92"/>
      <c r="F90" s="102"/>
      <c r="G90" s="92"/>
      <c r="H90" s="102"/>
      <c r="I90" s="92"/>
      <c r="J90" s="102"/>
      <c r="K90" s="96"/>
      <c r="L90" s="102"/>
      <c r="M90" s="92"/>
      <c r="N90" s="102"/>
    </row>
    <row r="91" spans="1:14" ht="9">
      <c r="A91" s="92"/>
      <c r="B91" s="102"/>
      <c r="C91" s="92"/>
      <c r="D91" s="102"/>
      <c r="E91" s="92"/>
      <c r="F91" s="102"/>
      <c r="G91" s="92"/>
      <c r="H91" s="102"/>
      <c r="I91" s="92"/>
      <c r="J91" s="102"/>
      <c r="K91" s="96"/>
      <c r="L91" s="102"/>
      <c r="M91" s="92"/>
      <c r="N91" s="102"/>
    </row>
    <row r="92" spans="1:14" ht="9">
      <c r="A92" s="92"/>
      <c r="B92" s="102"/>
      <c r="C92" s="92"/>
      <c r="D92" s="102"/>
      <c r="E92" s="92"/>
      <c r="F92" s="102"/>
      <c r="G92" s="92"/>
      <c r="H92" s="102"/>
      <c r="I92" s="92"/>
      <c r="J92" s="102"/>
      <c r="K92" s="96"/>
      <c r="L92" s="102"/>
      <c r="M92" s="92"/>
      <c r="N92" s="102"/>
    </row>
    <row r="93" spans="1:11" ht="12.75">
      <c r="A93" s="103" t="s">
        <v>1</v>
      </c>
      <c r="B93" s="103"/>
      <c r="C93" s="104"/>
      <c r="D93" s="46" t="s">
        <v>0</v>
      </c>
      <c r="E93" s="48"/>
      <c r="F93" s="48"/>
      <c r="G93" s="48"/>
      <c r="H93" s="48"/>
      <c r="I93" s="105"/>
      <c r="J93" s="105"/>
      <c r="K93" s="47"/>
    </row>
    <row r="94" spans="1:11" ht="12.75">
      <c r="A94" s="106" t="s">
        <v>7</v>
      </c>
      <c r="B94" s="106"/>
      <c r="C94" s="106" t="s">
        <v>7</v>
      </c>
      <c r="D94" s="106" t="s">
        <v>8</v>
      </c>
      <c r="E94" s="106" t="s">
        <v>9</v>
      </c>
      <c r="F94" s="106" t="s">
        <v>8</v>
      </c>
      <c r="G94" s="106" t="s">
        <v>8</v>
      </c>
      <c r="H94" s="106" t="s">
        <v>9</v>
      </c>
      <c r="I94" s="107" t="s">
        <v>10</v>
      </c>
      <c r="J94" s="107" t="s">
        <v>10</v>
      </c>
      <c r="K94" s="47"/>
    </row>
    <row r="95" spans="1:11" ht="12.75">
      <c r="A95" s="106" t="s">
        <v>13</v>
      </c>
      <c r="B95" s="106" t="s">
        <v>14</v>
      </c>
      <c r="C95" s="106" t="s">
        <v>15</v>
      </c>
      <c r="D95" s="106" t="s">
        <v>16</v>
      </c>
      <c r="E95" s="106" t="s">
        <v>16</v>
      </c>
      <c r="F95" s="106" t="s">
        <v>17</v>
      </c>
      <c r="G95" s="106" t="s">
        <v>18</v>
      </c>
      <c r="H95" s="106" t="s">
        <v>18</v>
      </c>
      <c r="I95" s="107" t="s">
        <v>16</v>
      </c>
      <c r="J95" s="107" t="s">
        <v>17</v>
      </c>
      <c r="K95" s="47"/>
    </row>
    <row r="96" spans="1:11" ht="12.75">
      <c r="A96" s="108" t="str">
        <f>A2</f>
        <v>FULLER</v>
      </c>
      <c r="B96" s="83" t="str">
        <f>B2</f>
        <v>K</v>
      </c>
      <c r="C96" s="109"/>
      <c r="D96" s="62">
        <f>SUM(B31)</f>
        <v>0</v>
      </c>
      <c r="E96" s="62">
        <f>SUM(D96*2)</f>
        <v>0</v>
      </c>
      <c r="F96" s="62">
        <f>SUM(B26)</f>
        <v>0</v>
      </c>
      <c r="G96" s="62">
        <f>SUM(F96+D96)</f>
        <v>0</v>
      </c>
      <c r="H96" s="62">
        <f>SUM(E96+F96)</f>
        <v>0</v>
      </c>
      <c r="I96" s="110">
        <f>COUNTA(A27:A30)</f>
        <v>0</v>
      </c>
      <c r="J96" s="110">
        <f>COUNTA(A4:A25)</f>
        <v>0</v>
      </c>
      <c r="K96" s="47"/>
    </row>
    <row r="97" spans="1:11" ht="12.75">
      <c r="A97" s="108" t="str">
        <f>C2</f>
        <v>KRATZ</v>
      </c>
      <c r="B97" s="83" t="str">
        <f>D2</f>
        <v>A</v>
      </c>
      <c r="C97" s="109"/>
      <c r="D97" s="62">
        <f>SUM(D31)</f>
        <v>0</v>
      </c>
      <c r="E97" s="62">
        <f aca="true" t="shared" si="2" ref="E97:E102">SUM(D97*2)</f>
        <v>0</v>
      </c>
      <c r="F97" s="62">
        <f>SUM(D26)</f>
        <v>0</v>
      </c>
      <c r="G97" s="62">
        <f aca="true" t="shared" si="3" ref="G97:G102">SUM(F97+D97)</f>
        <v>0</v>
      </c>
      <c r="H97" s="62">
        <f aca="true" t="shared" si="4" ref="H97:H102">SUM(E97+F97)</f>
        <v>0</v>
      </c>
      <c r="I97" s="110">
        <f>COUNTA(C27:C30)</f>
        <v>0</v>
      </c>
      <c r="J97" s="110">
        <f>COUNTA(C4:C25)</f>
        <v>0</v>
      </c>
      <c r="K97" s="47"/>
    </row>
    <row r="98" spans="1:11" ht="12.75">
      <c r="A98" s="108" t="str">
        <f>E2</f>
        <v>McFARLAINE</v>
      </c>
      <c r="B98" s="83" t="str">
        <f>F2</f>
        <v>B</v>
      </c>
      <c r="C98" s="109"/>
      <c r="D98" s="62">
        <f>SUM(F31)</f>
        <v>0</v>
      </c>
      <c r="E98" s="62">
        <f t="shared" si="2"/>
        <v>0</v>
      </c>
      <c r="F98" s="62">
        <f>SUM(F26)</f>
        <v>0</v>
      </c>
      <c r="G98" s="62">
        <f t="shared" si="3"/>
        <v>0</v>
      </c>
      <c r="H98" s="62">
        <f t="shared" si="4"/>
        <v>0</v>
      </c>
      <c r="I98" s="110">
        <f>COUNTA(E27:E30)</f>
        <v>0</v>
      </c>
      <c r="J98" s="110">
        <f>COUNTA(E4:E25)</f>
        <v>0</v>
      </c>
      <c r="K98" s="47"/>
    </row>
    <row r="99" spans="1:11" ht="12.75">
      <c r="A99" s="108" t="str">
        <f>G2</f>
        <v>VAN JAARSVELD</v>
      </c>
      <c r="B99" s="83" t="str">
        <f>H2</f>
        <v>C</v>
      </c>
      <c r="C99" s="109"/>
      <c r="D99" s="62">
        <f>SUM(H31)</f>
        <v>0</v>
      </c>
      <c r="E99" s="62">
        <f t="shared" si="2"/>
        <v>0</v>
      </c>
      <c r="F99" s="62">
        <f>SUM(H26)</f>
        <v>0</v>
      </c>
      <c r="G99" s="62">
        <f t="shared" si="3"/>
        <v>0</v>
      </c>
      <c r="H99" s="62">
        <f t="shared" si="4"/>
        <v>0</v>
      </c>
      <c r="I99" s="110">
        <f>COUNTA(G27:G30)</f>
        <v>0</v>
      </c>
      <c r="J99" s="110">
        <f>COUNTA(G4:G25)</f>
        <v>0</v>
      </c>
      <c r="K99" s="47"/>
    </row>
    <row r="100" spans="1:11" ht="12.75">
      <c r="A100" s="108" t="str">
        <f>I2</f>
        <v>VAN ZYL</v>
      </c>
      <c r="B100" s="83" t="str">
        <f>J2</f>
        <v>H</v>
      </c>
      <c r="C100" s="109"/>
      <c r="D100" s="62">
        <f>SUM(J31)</f>
        <v>0</v>
      </c>
      <c r="E100" s="62">
        <f t="shared" si="2"/>
        <v>0</v>
      </c>
      <c r="F100" s="62">
        <f>SUM(J26)</f>
        <v>0</v>
      </c>
      <c r="G100" s="62">
        <f t="shared" si="3"/>
        <v>0</v>
      </c>
      <c r="H100" s="62">
        <f t="shared" si="4"/>
        <v>0</v>
      </c>
      <c r="I100" s="110">
        <f>COUNTA(I27:I30)</f>
        <v>0</v>
      </c>
      <c r="J100" s="110">
        <f>COUNTA(I4:I25)</f>
        <v>0</v>
      </c>
      <c r="K100" s="47"/>
    </row>
    <row r="101" spans="1:11" ht="12.75">
      <c r="A101" s="108" t="str">
        <f>K2</f>
        <v>K</v>
      </c>
      <c r="B101" s="83" t="str">
        <f>L2</f>
        <v>L</v>
      </c>
      <c r="C101" s="109"/>
      <c r="D101" s="62">
        <f>SUM(L31)</f>
        <v>0</v>
      </c>
      <c r="E101" s="62">
        <f t="shared" si="2"/>
        <v>0</v>
      </c>
      <c r="F101" s="62">
        <f>SUM(L26)</f>
        <v>0</v>
      </c>
      <c r="G101" s="62">
        <f t="shared" si="3"/>
        <v>0</v>
      </c>
      <c r="H101" s="62">
        <f t="shared" si="4"/>
        <v>0</v>
      </c>
      <c r="I101" s="110">
        <f>COUNTA(K27:K30)</f>
        <v>0</v>
      </c>
      <c r="J101" s="110">
        <f>COUNTA(K4:K25)</f>
        <v>0</v>
      </c>
      <c r="K101" s="47"/>
    </row>
    <row r="102" spans="1:11" ht="13.5" thickBot="1">
      <c r="A102" s="108" t="str">
        <f>M2</f>
        <v>M</v>
      </c>
      <c r="B102" s="62" t="str">
        <f>N2</f>
        <v>N</v>
      </c>
      <c r="C102" s="109"/>
      <c r="D102" s="62"/>
      <c r="E102" s="62">
        <f t="shared" si="2"/>
        <v>0</v>
      </c>
      <c r="F102" s="62"/>
      <c r="G102" s="62">
        <f t="shared" si="3"/>
        <v>0</v>
      </c>
      <c r="H102" s="62">
        <f t="shared" si="4"/>
        <v>0</v>
      </c>
      <c r="I102" s="110">
        <f>COUNTA(M27:M30)</f>
        <v>0</v>
      </c>
      <c r="J102" s="110">
        <f>COUNTA(M4:M25)</f>
        <v>0</v>
      </c>
      <c r="K102" s="47"/>
    </row>
    <row r="103" spans="1:11" ht="14.25" thickBot="1" thickTop="1">
      <c r="A103" s="111" t="s">
        <v>19</v>
      </c>
      <c r="B103" s="112"/>
      <c r="C103" s="113"/>
      <c r="D103" s="114">
        <f aca="true" t="shared" si="5" ref="D103:J103">SUM(D96:D102)</f>
        <v>0</v>
      </c>
      <c r="E103" s="114">
        <f t="shared" si="5"/>
        <v>0</v>
      </c>
      <c r="F103" s="114">
        <f t="shared" si="5"/>
        <v>0</v>
      </c>
      <c r="G103" s="114">
        <f t="shared" si="5"/>
        <v>0</v>
      </c>
      <c r="H103" s="114">
        <f t="shared" si="5"/>
        <v>0</v>
      </c>
      <c r="I103" s="110">
        <f t="shared" si="5"/>
        <v>0</v>
      </c>
      <c r="J103" s="110">
        <f t="shared" si="5"/>
        <v>0</v>
      </c>
      <c r="K103" s="47"/>
    </row>
    <row r="104" spans="1:11" ht="13.5" thickTop="1">
      <c r="A104" s="77"/>
      <c r="B104" s="77"/>
      <c r="C104" s="77"/>
      <c r="D104" s="115"/>
      <c r="E104" s="115"/>
      <c r="F104" s="115"/>
      <c r="G104" s="115"/>
      <c r="H104" s="115"/>
      <c r="I104" s="60"/>
      <c r="J104" s="60"/>
      <c r="K104" s="47"/>
    </row>
    <row r="105" spans="1:11" ht="12.75">
      <c r="A105" s="103" t="s">
        <v>1</v>
      </c>
      <c r="B105" s="103"/>
      <c r="C105" s="104"/>
      <c r="D105" s="46" t="s">
        <v>20</v>
      </c>
      <c r="E105" s="48"/>
      <c r="F105" s="48"/>
      <c r="G105" s="48"/>
      <c r="H105" s="48"/>
      <c r="I105" s="105"/>
      <c r="J105" s="105"/>
      <c r="K105" s="47"/>
    </row>
    <row r="106" spans="1:11" ht="12.75">
      <c r="A106" s="106" t="s">
        <v>7</v>
      </c>
      <c r="B106" s="106"/>
      <c r="C106" s="106" t="s">
        <v>7</v>
      </c>
      <c r="D106" s="106" t="s">
        <v>8</v>
      </c>
      <c r="E106" s="106" t="s">
        <v>9</v>
      </c>
      <c r="F106" s="106" t="s">
        <v>8</v>
      </c>
      <c r="G106" s="106" t="s">
        <v>8</v>
      </c>
      <c r="H106" s="106" t="s">
        <v>9</v>
      </c>
      <c r="I106" s="107" t="s">
        <v>10</v>
      </c>
      <c r="J106" s="107" t="s">
        <v>10</v>
      </c>
      <c r="K106" s="47"/>
    </row>
    <row r="107" spans="1:11" ht="12.75">
      <c r="A107" s="106" t="s">
        <v>13</v>
      </c>
      <c r="B107" s="106" t="s">
        <v>14</v>
      </c>
      <c r="C107" s="106" t="s">
        <v>15</v>
      </c>
      <c r="D107" s="106" t="s">
        <v>16</v>
      </c>
      <c r="E107" s="106" t="s">
        <v>16</v>
      </c>
      <c r="F107" s="106" t="s">
        <v>17</v>
      </c>
      <c r="G107" s="106" t="s">
        <v>18</v>
      </c>
      <c r="H107" s="106" t="s">
        <v>18</v>
      </c>
      <c r="I107" s="107" t="s">
        <v>16</v>
      </c>
      <c r="J107" s="107" t="s">
        <v>17</v>
      </c>
      <c r="K107" s="47"/>
    </row>
    <row r="108" spans="1:11" ht="12.75">
      <c r="A108" s="108" t="str">
        <f>A2</f>
        <v>FULLER</v>
      </c>
      <c r="B108" s="83" t="str">
        <f>B2</f>
        <v>K</v>
      </c>
      <c r="C108" s="109"/>
      <c r="D108" s="62">
        <f>SUM(B61)</f>
        <v>0</v>
      </c>
      <c r="E108" s="62">
        <f>SUM(D108*2)</f>
        <v>0</v>
      </c>
      <c r="F108" s="62">
        <f>SUM(B56)</f>
        <v>0</v>
      </c>
      <c r="G108" s="62">
        <f>SUM(F108+D108)</f>
        <v>0</v>
      </c>
      <c r="H108" s="62">
        <f>SUM(E108+F108)</f>
        <v>0</v>
      </c>
      <c r="I108" s="110">
        <f>COUNTA(A57:A61)</f>
        <v>0</v>
      </c>
      <c r="J108" s="110">
        <f>COUNTA(A36:A55)</f>
        <v>0</v>
      </c>
      <c r="K108" s="47"/>
    </row>
    <row r="109" spans="1:11" ht="12.75">
      <c r="A109" s="108" t="str">
        <f>C2</f>
        <v>KRATZ</v>
      </c>
      <c r="B109" s="83" t="str">
        <f>D2</f>
        <v>A</v>
      </c>
      <c r="C109" s="109"/>
      <c r="D109" s="62">
        <f>SUM(D61)</f>
        <v>0</v>
      </c>
      <c r="E109" s="62">
        <f aca="true" t="shared" si="6" ref="E109:E114">SUM(D109*2)</f>
        <v>0</v>
      </c>
      <c r="F109" s="62">
        <f>SUM(D56)</f>
        <v>45</v>
      </c>
      <c r="G109" s="62">
        <f aca="true" t="shared" si="7" ref="G109:G114">SUM(F109+D109)</f>
        <v>45</v>
      </c>
      <c r="H109" s="62">
        <f aca="true" t="shared" si="8" ref="H109:H114">SUM(E109+F109)</f>
        <v>45</v>
      </c>
      <c r="I109" s="110">
        <f>COUNTA(C57:C61)</f>
        <v>0</v>
      </c>
      <c r="J109" s="110">
        <f>COUNTA(C36:C55)</f>
        <v>2</v>
      </c>
      <c r="K109" s="47"/>
    </row>
    <row r="110" spans="1:11" ht="12.75">
      <c r="A110" s="108" t="str">
        <f>E2</f>
        <v>McFARLAINE</v>
      </c>
      <c r="B110" s="83" t="str">
        <f>F2</f>
        <v>B</v>
      </c>
      <c r="C110" s="109"/>
      <c r="D110" s="62">
        <f>SUM(F61)</f>
        <v>0</v>
      </c>
      <c r="E110" s="62">
        <f t="shared" si="6"/>
        <v>0</v>
      </c>
      <c r="F110" s="62">
        <f>SUM(F56)</f>
        <v>0</v>
      </c>
      <c r="G110" s="62">
        <f t="shared" si="7"/>
        <v>0</v>
      </c>
      <c r="H110" s="62">
        <f t="shared" si="8"/>
        <v>0</v>
      </c>
      <c r="I110" s="110">
        <f>COUNTA(E57:E61)</f>
        <v>0</v>
      </c>
      <c r="J110" s="110">
        <f>COUNTA(E36:E55)</f>
        <v>0</v>
      </c>
      <c r="K110" s="47"/>
    </row>
    <row r="111" spans="1:11" ht="12.75">
      <c r="A111" s="108" t="str">
        <f>G2</f>
        <v>VAN JAARSVELD</v>
      </c>
      <c r="B111" s="83" t="str">
        <f>H2</f>
        <v>C</v>
      </c>
      <c r="C111" s="109"/>
      <c r="D111" s="62">
        <f>SUM(H61)</f>
        <v>0</v>
      </c>
      <c r="E111" s="62">
        <f t="shared" si="6"/>
        <v>0</v>
      </c>
      <c r="F111" s="62">
        <f>SUM(H56)</f>
        <v>2.5</v>
      </c>
      <c r="G111" s="62">
        <f t="shared" si="7"/>
        <v>2.5</v>
      </c>
      <c r="H111" s="62">
        <f t="shared" si="8"/>
        <v>2.5</v>
      </c>
      <c r="I111" s="110">
        <f>COUNTA(G57:G61)</f>
        <v>0</v>
      </c>
      <c r="J111" s="110">
        <f>COUNTA(G36:G55)</f>
        <v>1</v>
      </c>
      <c r="K111" s="47"/>
    </row>
    <row r="112" spans="1:11" ht="12.75">
      <c r="A112" s="108" t="str">
        <f>I2</f>
        <v>VAN ZYL</v>
      </c>
      <c r="B112" s="83" t="str">
        <f>J2</f>
        <v>H</v>
      </c>
      <c r="C112" s="109"/>
      <c r="D112" s="62">
        <f>SUM(J61)</f>
        <v>0</v>
      </c>
      <c r="E112" s="62">
        <f t="shared" si="6"/>
        <v>0</v>
      </c>
      <c r="F112" s="62">
        <f>SUM(J56)</f>
        <v>5.8</v>
      </c>
      <c r="G112" s="62">
        <f t="shared" si="7"/>
        <v>5.8</v>
      </c>
      <c r="H112" s="62">
        <f t="shared" si="8"/>
        <v>5.8</v>
      </c>
      <c r="I112" s="110">
        <f>COUNTA(I57:I61)</f>
        <v>0</v>
      </c>
      <c r="J112" s="110">
        <f>COUNTA(I36:I55)</f>
        <v>2</v>
      </c>
      <c r="K112" s="47"/>
    </row>
    <row r="113" spans="1:11" ht="12.75">
      <c r="A113" s="108" t="str">
        <f>K2</f>
        <v>K</v>
      </c>
      <c r="B113" s="83" t="str">
        <f>L2</f>
        <v>L</v>
      </c>
      <c r="C113" s="109"/>
      <c r="D113" s="62">
        <f>SUM(L61)</f>
        <v>0</v>
      </c>
      <c r="E113" s="62">
        <f t="shared" si="6"/>
        <v>0</v>
      </c>
      <c r="F113" s="62">
        <f>SUM(L56)</f>
        <v>0</v>
      </c>
      <c r="G113" s="62">
        <f t="shared" si="7"/>
        <v>0</v>
      </c>
      <c r="H113" s="62">
        <f t="shared" si="8"/>
        <v>0</v>
      </c>
      <c r="I113" s="110">
        <f>COUNTA(K57:K61)</f>
        <v>0</v>
      </c>
      <c r="J113" s="110">
        <f>COUNTA(K36:K55)</f>
        <v>0</v>
      </c>
      <c r="K113" s="47"/>
    </row>
    <row r="114" spans="1:11" ht="13.5" thickBot="1">
      <c r="A114" s="108" t="str">
        <f>M2</f>
        <v>M</v>
      </c>
      <c r="B114" s="62" t="str">
        <f>N2</f>
        <v>N</v>
      </c>
      <c r="C114" s="109"/>
      <c r="D114" s="62"/>
      <c r="E114" s="62">
        <f t="shared" si="6"/>
        <v>0</v>
      </c>
      <c r="F114" s="62"/>
      <c r="G114" s="62">
        <f t="shared" si="7"/>
        <v>0</v>
      </c>
      <c r="H114" s="62">
        <f t="shared" si="8"/>
        <v>0</v>
      </c>
      <c r="I114" s="110">
        <f>COUNTA(M57:M61)</f>
        <v>0</v>
      </c>
      <c r="J114" s="110">
        <f>COUNTA(M36:M55)</f>
        <v>0</v>
      </c>
      <c r="K114" s="47"/>
    </row>
    <row r="115" spans="1:11" ht="14.25" thickBot="1" thickTop="1">
      <c r="A115" s="111" t="s">
        <v>19</v>
      </c>
      <c r="B115" s="112"/>
      <c r="C115" s="113"/>
      <c r="D115" s="114">
        <f aca="true" t="shared" si="9" ref="D115:J115">SUM(D108:D114)</f>
        <v>0</v>
      </c>
      <c r="E115" s="114">
        <f t="shared" si="9"/>
        <v>0</v>
      </c>
      <c r="F115" s="114">
        <f t="shared" si="9"/>
        <v>53.3</v>
      </c>
      <c r="G115" s="114">
        <f t="shared" si="9"/>
        <v>53.3</v>
      </c>
      <c r="H115" s="114">
        <f t="shared" si="9"/>
        <v>53.3</v>
      </c>
      <c r="I115" s="110">
        <f t="shared" si="9"/>
        <v>0</v>
      </c>
      <c r="J115" s="110">
        <f t="shared" si="9"/>
        <v>5</v>
      </c>
      <c r="K115" s="47"/>
    </row>
    <row r="116" spans="1:11" ht="13.5" thickTop="1">
      <c r="A116" s="77"/>
      <c r="B116" s="77"/>
      <c r="C116" s="77"/>
      <c r="D116" s="116"/>
      <c r="E116" s="116"/>
      <c r="F116" s="116"/>
      <c r="G116" s="116"/>
      <c r="H116" s="116"/>
      <c r="I116" s="60"/>
      <c r="J116" s="60"/>
      <c r="K116" s="47"/>
    </row>
    <row r="117" spans="1:11" ht="12.75">
      <c r="A117" s="103" t="s">
        <v>1</v>
      </c>
      <c r="B117" s="103"/>
      <c r="C117" s="104"/>
      <c r="D117" s="46" t="s">
        <v>135</v>
      </c>
      <c r="E117" s="48"/>
      <c r="F117" s="48"/>
      <c r="G117" s="48"/>
      <c r="H117" s="48"/>
      <c r="I117" s="105"/>
      <c r="J117" s="105"/>
      <c r="K117" s="47"/>
    </row>
    <row r="118" spans="1:11" ht="12.75">
      <c r="A118" s="106" t="s">
        <v>7</v>
      </c>
      <c r="B118" s="106"/>
      <c r="C118" s="106" t="s">
        <v>7</v>
      </c>
      <c r="D118" s="106" t="s">
        <v>8</v>
      </c>
      <c r="E118" s="106" t="s">
        <v>9</v>
      </c>
      <c r="F118" s="106" t="s">
        <v>8</v>
      </c>
      <c r="G118" s="106" t="s">
        <v>8</v>
      </c>
      <c r="H118" s="106" t="s">
        <v>9</v>
      </c>
      <c r="I118" s="107" t="s">
        <v>10</v>
      </c>
      <c r="J118" s="107" t="s">
        <v>10</v>
      </c>
      <c r="K118" s="47"/>
    </row>
    <row r="119" spans="1:11" ht="12.75">
      <c r="A119" s="106" t="s">
        <v>13</v>
      </c>
      <c r="B119" s="106" t="s">
        <v>14</v>
      </c>
      <c r="C119" s="106" t="s">
        <v>15</v>
      </c>
      <c r="D119" s="106" t="s">
        <v>16</v>
      </c>
      <c r="E119" s="106" t="s">
        <v>16</v>
      </c>
      <c r="F119" s="106" t="s">
        <v>17</v>
      </c>
      <c r="G119" s="106" t="s">
        <v>18</v>
      </c>
      <c r="H119" s="106" t="s">
        <v>18</v>
      </c>
      <c r="I119" s="107" t="s">
        <v>16</v>
      </c>
      <c r="J119" s="107" t="s">
        <v>17</v>
      </c>
      <c r="K119" s="47"/>
    </row>
    <row r="120" spans="1:11" ht="12.75">
      <c r="A120" s="108" t="str">
        <f>A2</f>
        <v>FULLER</v>
      </c>
      <c r="B120" s="83" t="str">
        <f>B2</f>
        <v>K</v>
      </c>
      <c r="C120" s="109"/>
      <c r="D120" s="62">
        <f>SUM(B87)</f>
        <v>0</v>
      </c>
      <c r="E120" s="62">
        <f>SUM(D120*2)</f>
        <v>0</v>
      </c>
      <c r="F120" s="62">
        <f>SUM(B78)</f>
        <v>0</v>
      </c>
      <c r="G120" s="62">
        <f>SUM(F120+D120)</f>
        <v>0</v>
      </c>
      <c r="H120" s="62">
        <f>SUM(E120+F120)</f>
        <v>0</v>
      </c>
      <c r="I120" s="110">
        <f>COUNTA(A79:A86)</f>
        <v>0</v>
      </c>
      <c r="J120" s="110">
        <f>COUNTA(A67:A77)</f>
        <v>0</v>
      </c>
      <c r="K120" s="208">
        <f>SUM(I120:J120)</f>
        <v>0</v>
      </c>
    </row>
    <row r="121" spans="1:11" ht="12.75">
      <c r="A121" s="108" t="str">
        <f>C2</f>
        <v>KRATZ</v>
      </c>
      <c r="B121" s="83" t="str">
        <f>D2</f>
        <v>A</v>
      </c>
      <c r="C121" s="109"/>
      <c r="D121" s="62">
        <f>SUM(D87)</f>
        <v>2.6</v>
      </c>
      <c r="E121" s="62">
        <f aca="true" t="shared" si="10" ref="E121:E126">SUM(D121*2)</f>
        <v>5.2</v>
      </c>
      <c r="F121" s="62">
        <f>SUM(D78)</f>
        <v>5.7</v>
      </c>
      <c r="G121" s="62">
        <f aca="true" t="shared" si="11" ref="G121:G126">SUM(F121+D121)</f>
        <v>8.3</v>
      </c>
      <c r="H121" s="62">
        <f aca="true" t="shared" si="12" ref="H121:H126">SUM(E121+F121)</f>
        <v>10.9</v>
      </c>
      <c r="I121" s="110">
        <f>COUNTA(C79:C86)</f>
        <v>1</v>
      </c>
      <c r="J121" s="110">
        <f>COUNTA(C67:C77)</f>
        <v>2</v>
      </c>
      <c r="K121" s="208">
        <f>SUM(I121:J121)</f>
        <v>3</v>
      </c>
    </row>
    <row r="122" spans="1:11" ht="12.75">
      <c r="A122" s="108" t="str">
        <f>E2</f>
        <v>McFARLAINE</v>
      </c>
      <c r="B122" s="83" t="str">
        <f>F2</f>
        <v>B</v>
      </c>
      <c r="C122" s="109"/>
      <c r="D122" s="62">
        <f>SUM(F87)</f>
        <v>0</v>
      </c>
      <c r="E122" s="62">
        <f t="shared" si="10"/>
        <v>0</v>
      </c>
      <c r="F122" s="62">
        <f>SUM(F78)</f>
        <v>6.5</v>
      </c>
      <c r="G122" s="62">
        <f t="shared" si="11"/>
        <v>6.5</v>
      </c>
      <c r="H122" s="62">
        <f t="shared" si="12"/>
        <v>6.5</v>
      </c>
      <c r="I122" s="110">
        <f>COUNTA(E79:E86)</f>
        <v>0</v>
      </c>
      <c r="J122" s="110">
        <f>COUNTA(E67:E77)</f>
        <v>1</v>
      </c>
      <c r="K122" s="208">
        <f>SUM(I122:J122)</f>
        <v>1</v>
      </c>
    </row>
    <row r="123" spans="1:11" ht="12.75">
      <c r="A123" s="108" t="str">
        <f>G2</f>
        <v>VAN JAARSVELD</v>
      </c>
      <c r="B123" s="83" t="str">
        <f>H2</f>
        <v>C</v>
      </c>
      <c r="C123" s="109"/>
      <c r="D123" s="62">
        <f>SUM(H87)</f>
        <v>0</v>
      </c>
      <c r="E123" s="62">
        <f t="shared" si="10"/>
        <v>0</v>
      </c>
      <c r="F123" s="62">
        <f>SUM(H78)</f>
        <v>0</v>
      </c>
      <c r="G123" s="62">
        <f t="shared" si="11"/>
        <v>0</v>
      </c>
      <c r="H123" s="62">
        <f t="shared" si="12"/>
        <v>0</v>
      </c>
      <c r="I123" s="110">
        <f>COUNTA(G79:G86)</f>
        <v>0</v>
      </c>
      <c r="J123" s="110">
        <f>COUNTA(G67:G77)</f>
        <v>0</v>
      </c>
      <c r="K123" s="208">
        <f>SUM(I123:J123)</f>
        <v>0</v>
      </c>
    </row>
    <row r="124" spans="1:11" ht="12.75">
      <c r="A124" s="108" t="str">
        <f>I2</f>
        <v>VAN ZYL</v>
      </c>
      <c r="B124" s="83" t="str">
        <f>J2</f>
        <v>H</v>
      </c>
      <c r="C124" s="109"/>
      <c r="D124" s="62">
        <f>SUM(J87)</f>
        <v>0</v>
      </c>
      <c r="E124" s="62">
        <f t="shared" si="10"/>
        <v>0</v>
      </c>
      <c r="F124" s="62">
        <f>SUM(J78)</f>
        <v>34.8</v>
      </c>
      <c r="G124" s="62">
        <f t="shared" si="11"/>
        <v>34.8</v>
      </c>
      <c r="H124" s="62">
        <f t="shared" si="12"/>
        <v>34.8</v>
      </c>
      <c r="I124" s="110">
        <f>COUNTA(I79:I86)</f>
        <v>0</v>
      </c>
      <c r="J124" s="110">
        <f>COUNTA(I67:I77)</f>
        <v>1</v>
      </c>
      <c r="K124" s="208">
        <f>SUM(I124:J124)</f>
        <v>1</v>
      </c>
    </row>
    <row r="125" spans="1:11" ht="12.75">
      <c r="A125" s="108" t="str">
        <f>K2</f>
        <v>K</v>
      </c>
      <c r="B125" s="83" t="str">
        <f>L2</f>
        <v>L</v>
      </c>
      <c r="C125" s="109"/>
      <c r="D125" s="62">
        <f>SUM(L87)</f>
        <v>0</v>
      </c>
      <c r="E125" s="62">
        <f t="shared" si="10"/>
        <v>0</v>
      </c>
      <c r="F125" s="62">
        <f>SUM(L78)</f>
        <v>0</v>
      </c>
      <c r="G125" s="62">
        <f t="shared" si="11"/>
        <v>0</v>
      </c>
      <c r="H125" s="62">
        <f t="shared" si="12"/>
        <v>0</v>
      </c>
      <c r="I125" s="110">
        <f>COUNTA(K79:K86)</f>
        <v>0</v>
      </c>
      <c r="J125" s="110">
        <f>COUNTA(K67:K77)</f>
        <v>0</v>
      </c>
      <c r="K125" s="47"/>
    </row>
    <row r="126" spans="1:11" ht="13.5" thickBot="1">
      <c r="A126" s="108" t="str">
        <f>M2</f>
        <v>M</v>
      </c>
      <c r="B126" s="62" t="str">
        <f>N2</f>
        <v>N</v>
      </c>
      <c r="C126" s="109"/>
      <c r="D126" s="62"/>
      <c r="E126" s="62">
        <f t="shared" si="10"/>
        <v>0</v>
      </c>
      <c r="F126" s="62"/>
      <c r="G126" s="62">
        <f t="shared" si="11"/>
        <v>0</v>
      </c>
      <c r="H126" s="62">
        <f t="shared" si="12"/>
        <v>0</v>
      </c>
      <c r="I126" s="110">
        <f>COUNTA(M79:M86)</f>
        <v>0</v>
      </c>
      <c r="J126" s="110">
        <f>COUNTA(M67:M77)</f>
        <v>0</v>
      </c>
      <c r="K126" s="47"/>
    </row>
    <row r="127" spans="1:11" ht="14.25" thickBot="1" thickTop="1">
      <c r="A127" s="111" t="s">
        <v>19</v>
      </c>
      <c r="B127" s="112"/>
      <c r="C127" s="113"/>
      <c r="D127" s="114">
        <f>SUM(D120:D126)</f>
        <v>2.6</v>
      </c>
      <c r="E127" s="114">
        <f aca="true" t="shared" si="13" ref="E127:J127">SUM(E120:E126)</f>
        <v>5.2</v>
      </c>
      <c r="F127" s="114">
        <f t="shared" si="13"/>
        <v>47</v>
      </c>
      <c r="G127" s="114">
        <f t="shared" si="13"/>
        <v>49.599999999999994</v>
      </c>
      <c r="H127" s="114">
        <f t="shared" si="13"/>
        <v>52.199999999999996</v>
      </c>
      <c r="I127" s="110">
        <f t="shared" si="13"/>
        <v>1</v>
      </c>
      <c r="J127" s="110">
        <f t="shared" si="13"/>
        <v>4</v>
      </c>
      <c r="K127" s="47"/>
    </row>
    <row r="128" spans="1:11" ht="13.5" thickTop="1">
      <c r="A128" s="77"/>
      <c r="B128" s="77"/>
      <c r="C128" s="77"/>
      <c r="D128" s="116"/>
      <c r="E128" s="116"/>
      <c r="F128" s="116"/>
      <c r="G128" s="116"/>
      <c r="H128" s="116"/>
      <c r="I128" s="60"/>
      <c r="J128" s="60"/>
      <c r="K128" s="47"/>
    </row>
    <row r="129" spans="1:11" ht="12.75">
      <c r="A129" s="47"/>
      <c r="B129" s="47"/>
      <c r="C129" s="47"/>
      <c r="D129" s="117"/>
      <c r="E129" s="117"/>
      <c r="F129" s="117"/>
      <c r="G129" s="117"/>
      <c r="H129" s="117"/>
      <c r="I129" s="105"/>
      <c r="J129" s="105"/>
      <c r="K129" s="47"/>
    </row>
    <row r="130" spans="1:11" ht="12.75">
      <c r="A130" s="47"/>
      <c r="B130" s="47"/>
      <c r="C130" s="47"/>
      <c r="D130" s="117"/>
      <c r="E130" s="117"/>
      <c r="F130" s="117"/>
      <c r="G130" s="117"/>
      <c r="H130" s="117"/>
      <c r="I130" s="105"/>
      <c r="J130" s="105"/>
      <c r="K130" s="47"/>
    </row>
    <row r="131" spans="1:11" ht="12.75">
      <c r="A131" s="47"/>
      <c r="B131" s="47"/>
      <c r="C131" s="47"/>
      <c r="D131" s="117"/>
      <c r="E131" s="117"/>
      <c r="F131" s="117"/>
      <c r="G131" s="117"/>
      <c r="H131" s="117"/>
      <c r="I131" s="105"/>
      <c r="J131" s="105"/>
      <c r="K131" s="47"/>
    </row>
    <row r="132" spans="1:11" ht="12.75">
      <c r="A132" s="47"/>
      <c r="B132" s="47"/>
      <c r="C132" s="47"/>
      <c r="D132" s="117"/>
      <c r="E132" s="117"/>
      <c r="F132" s="117"/>
      <c r="G132" s="117"/>
      <c r="H132" s="117"/>
      <c r="I132" s="105"/>
      <c r="J132" s="105"/>
      <c r="K132" s="47"/>
    </row>
    <row r="133" spans="1:11" ht="12.75">
      <c r="A133" s="103" t="s">
        <v>21</v>
      </c>
      <c r="B133" s="103"/>
      <c r="C133" s="104"/>
      <c r="D133" s="117"/>
      <c r="E133" s="117"/>
      <c r="F133" s="117"/>
      <c r="G133" s="117"/>
      <c r="H133" s="117"/>
      <c r="I133" s="105"/>
      <c r="J133" s="105"/>
      <c r="K133" s="47"/>
    </row>
    <row r="134" spans="1:11" ht="12.75">
      <c r="A134" s="47"/>
      <c r="B134" s="47"/>
      <c r="C134" s="47"/>
      <c r="D134" s="117"/>
      <c r="E134" s="117"/>
      <c r="F134" s="117"/>
      <c r="G134" s="117"/>
      <c r="H134" s="117"/>
      <c r="I134" s="105"/>
      <c r="J134" s="105"/>
      <c r="K134" s="47"/>
    </row>
    <row r="135" spans="1:11" ht="12.75">
      <c r="A135" s="106" t="s">
        <v>7</v>
      </c>
      <c r="B135" s="106"/>
      <c r="C135" s="106" t="s">
        <v>7</v>
      </c>
      <c r="D135" s="118" t="s">
        <v>8</v>
      </c>
      <c r="E135" s="118" t="s">
        <v>9</v>
      </c>
      <c r="F135" s="118" t="s">
        <v>8</v>
      </c>
      <c r="G135" s="118" t="s">
        <v>8</v>
      </c>
      <c r="H135" s="118" t="s">
        <v>9</v>
      </c>
      <c r="I135" s="107" t="s">
        <v>10</v>
      </c>
      <c r="J135" s="107" t="s">
        <v>10</v>
      </c>
      <c r="K135" s="106" t="s">
        <v>22</v>
      </c>
    </row>
    <row r="136" spans="1:11" ht="12.75">
      <c r="A136" s="106" t="s">
        <v>13</v>
      </c>
      <c r="B136" s="106" t="s">
        <v>14</v>
      </c>
      <c r="C136" s="106" t="s">
        <v>15</v>
      </c>
      <c r="D136" s="118" t="s">
        <v>16</v>
      </c>
      <c r="E136" s="118" t="s">
        <v>16</v>
      </c>
      <c r="F136" s="118" t="s">
        <v>17</v>
      </c>
      <c r="G136" s="118" t="s">
        <v>18</v>
      </c>
      <c r="H136" s="118" t="s">
        <v>18</v>
      </c>
      <c r="I136" s="107" t="s">
        <v>16</v>
      </c>
      <c r="J136" s="107" t="s">
        <v>17</v>
      </c>
      <c r="K136" s="106" t="s">
        <v>23</v>
      </c>
    </row>
    <row r="137" spans="1:11" ht="12.75">
      <c r="A137" s="108" t="str">
        <f>A2</f>
        <v>FULLER</v>
      </c>
      <c r="B137" s="83" t="str">
        <f>B2</f>
        <v>K</v>
      </c>
      <c r="C137" s="109"/>
      <c r="D137" s="62">
        <f aca="true" t="shared" si="14" ref="D137:E143">SUM(D120+D108+D96)</f>
        <v>0</v>
      </c>
      <c r="E137" s="62">
        <f t="shared" si="14"/>
        <v>0</v>
      </c>
      <c r="F137" s="62">
        <f aca="true" t="shared" si="15" ref="F137:F143">SUM(F96+F108+F120)</f>
        <v>0</v>
      </c>
      <c r="G137" s="62">
        <f aca="true" t="shared" si="16" ref="G137:H143">SUM(G120+G108+G96)</f>
        <v>0</v>
      </c>
      <c r="H137" s="63">
        <f t="shared" si="16"/>
        <v>0</v>
      </c>
      <c r="I137" s="110">
        <f aca="true" t="shared" si="17" ref="I137:J143">SUM(I96+I108+I120)</f>
        <v>0</v>
      </c>
      <c r="J137" s="110">
        <f t="shared" si="17"/>
        <v>0</v>
      </c>
      <c r="K137" s="110">
        <f>SUM(I137:J137)</f>
        <v>0</v>
      </c>
    </row>
    <row r="138" spans="1:11" ht="12.75">
      <c r="A138" s="108" t="str">
        <f>C2</f>
        <v>KRATZ</v>
      </c>
      <c r="B138" s="83" t="str">
        <f>D2</f>
        <v>A</v>
      </c>
      <c r="C138" s="109"/>
      <c r="D138" s="62">
        <f t="shared" si="14"/>
        <v>2.6</v>
      </c>
      <c r="E138" s="62">
        <f t="shared" si="14"/>
        <v>5.2</v>
      </c>
      <c r="F138" s="62">
        <f t="shared" si="15"/>
        <v>50.7</v>
      </c>
      <c r="G138" s="62">
        <f t="shared" si="16"/>
        <v>53.3</v>
      </c>
      <c r="H138" s="63">
        <f t="shared" si="16"/>
        <v>55.9</v>
      </c>
      <c r="I138" s="110">
        <f t="shared" si="17"/>
        <v>1</v>
      </c>
      <c r="J138" s="110">
        <f t="shared" si="17"/>
        <v>4</v>
      </c>
      <c r="K138" s="110">
        <f aca="true" t="shared" si="18" ref="K138:K143">SUM(I138:J138)</f>
        <v>5</v>
      </c>
    </row>
    <row r="139" spans="1:11" ht="12.75">
      <c r="A139" s="108" t="str">
        <f>E2</f>
        <v>McFARLAINE</v>
      </c>
      <c r="B139" s="83" t="str">
        <f>F2</f>
        <v>B</v>
      </c>
      <c r="C139" s="109"/>
      <c r="D139" s="62">
        <f t="shared" si="14"/>
        <v>0</v>
      </c>
      <c r="E139" s="62">
        <f t="shared" si="14"/>
        <v>0</v>
      </c>
      <c r="F139" s="62">
        <f t="shared" si="15"/>
        <v>6.5</v>
      </c>
      <c r="G139" s="62">
        <f t="shared" si="16"/>
        <v>6.5</v>
      </c>
      <c r="H139" s="63">
        <f t="shared" si="16"/>
        <v>6.5</v>
      </c>
      <c r="I139" s="110">
        <f t="shared" si="17"/>
        <v>0</v>
      </c>
      <c r="J139" s="110">
        <f t="shared" si="17"/>
        <v>1</v>
      </c>
      <c r="K139" s="110">
        <f t="shared" si="18"/>
        <v>1</v>
      </c>
    </row>
    <row r="140" spans="1:11" ht="12.75">
      <c r="A140" s="108" t="str">
        <f>G2</f>
        <v>VAN JAARSVELD</v>
      </c>
      <c r="B140" s="83" t="str">
        <f>H2</f>
        <v>C</v>
      </c>
      <c r="C140" s="109"/>
      <c r="D140" s="62">
        <f t="shared" si="14"/>
        <v>0</v>
      </c>
      <c r="E140" s="62">
        <f t="shared" si="14"/>
        <v>0</v>
      </c>
      <c r="F140" s="62">
        <f t="shared" si="15"/>
        <v>2.5</v>
      </c>
      <c r="G140" s="62">
        <f t="shared" si="16"/>
        <v>2.5</v>
      </c>
      <c r="H140" s="63">
        <f t="shared" si="16"/>
        <v>2.5</v>
      </c>
      <c r="I140" s="110">
        <f t="shared" si="17"/>
        <v>0</v>
      </c>
      <c r="J140" s="110">
        <f t="shared" si="17"/>
        <v>1</v>
      </c>
      <c r="K140" s="110">
        <f t="shared" si="18"/>
        <v>1</v>
      </c>
    </row>
    <row r="141" spans="1:11" ht="12.75">
      <c r="A141" s="108" t="str">
        <f>I2</f>
        <v>VAN ZYL</v>
      </c>
      <c r="B141" s="83" t="str">
        <f>J2</f>
        <v>H</v>
      </c>
      <c r="C141" s="109"/>
      <c r="D141" s="62">
        <f t="shared" si="14"/>
        <v>0</v>
      </c>
      <c r="E141" s="62">
        <f t="shared" si="14"/>
        <v>0</v>
      </c>
      <c r="F141" s="62">
        <f t="shared" si="15"/>
        <v>40.599999999999994</v>
      </c>
      <c r="G141" s="62">
        <f t="shared" si="16"/>
        <v>40.599999999999994</v>
      </c>
      <c r="H141" s="63">
        <f t="shared" si="16"/>
        <v>40.599999999999994</v>
      </c>
      <c r="I141" s="110">
        <f t="shared" si="17"/>
        <v>0</v>
      </c>
      <c r="J141" s="110">
        <f t="shared" si="17"/>
        <v>3</v>
      </c>
      <c r="K141" s="110">
        <f t="shared" si="18"/>
        <v>3</v>
      </c>
    </row>
    <row r="142" spans="1:11" ht="12.75">
      <c r="A142" s="108" t="str">
        <f>K2</f>
        <v>K</v>
      </c>
      <c r="B142" s="83" t="str">
        <f>L2</f>
        <v>L</v>
      </c>
      <c r="C142" s="109"/>
      <c r="D142" s="62">
        <f t="shared" si="14"/>
        <v>0</v>
      </c>
      <c r="E142" s="62">
        <f t="shared" si="14"/>
        <v>0</v>
      </c>
      <c r="F142" s="62">
        <f t="shared" si="15"/>
        <v>0</v>
      </c>
      <c r="G142" s="62">
        <f t="shared" si="16"/>
        <v>0</v>
      </c>
      <c r="H142" s="63">
        <f t="shared" si="16"/>
        <v>0</v>
      </c>
      <c r="I142" s="110">
        <f t="shared" si="17"/>
        <v>0</v>
      </c>
      <c r="J142" s="110">
        <f t="shared" si="17"/>
        <v>0</v>
      </c>
      <c r="K142" s="110">
        <f t="shared" si="18"/>
        <v>0</v>
      </c>
    </row>
    <row r="143" spans="1:11" ht="13.5" thickBot="1">
      <c r="A143" s="108"/>
      <c r="B143" s="83"/>
      <c r="C143" s="109"/>
      <c r="D143" s="62">
        <f t="shared" si="14"/>
        <v>0</v>
      </c>
      <c r="E143" s="62">
        <f t="shared" si="14"/>
        <v>0</v>
      </c>
      <c r="F143" s="62">
        <f t="shared" si="15"/>
        <v>0</v>
      </c>
      <c r="G143" s="62">
        <f t="shared" si="16"/>
        <v>0</v>
      </c>
      <c r="H143" s="63">
        <f t="shared" si="16"/>
        <v>0</v>
      </c>
      <c r="I143" s="110">
        <f t="shared" si="17"/>
        <v>0</v>
      </c>
      <c r="J143" s="110">
        <f t="shared" si="17"/>
        <v>0</v>
      </c>
      <c r="K143" s="110">
        <f t="shared" si="18"/>
        <v>0</v>
      </c>
    </row>
    <row r="144" spans="1:11" ht="14.25" thickBot="1" thickTop="1">
      <c r="A144" s="111" t="s">
        <v>24</v>
      </c>
      <c r="B144" s="112"/>
      <c r="C144" s="119" t="s">
        <v>1</v>
      </c>
      <c r="D144" s="114">
        <f aca="true" t="shared" si="19" ref="D144:K144">SUM(D137:D143)</f>
        <v>2.6</v>
      </c>
      <c r="E144" s="114">
        <f t="shared" si="19"/>
        <v>5.2</v>
      </c>
      <c r="F144" s="114">
        <f t="shared" si="19"/>
        <v>100.3</v>
      </c>
      <c r="G144" s="114">
        <f t="shared" si="19"/>
        <v>102.89999999999999</v>
      </c>
      <c r="H144" s="114">
        <f t="shared" si="19"/>
        <v>105.5</v>
      </c>
      <c r="I144" s="120">
        <f t="shared" si="19"/>
        <v>1</v>
      </c>
      <c r="J144" s="120">
        <f t="shared" si="19"/>
        <v>9</v>
      </c>
      <c r="K144" s="120">
        <f t="shared" si="19"/>
        <v>10</v>
      </c>
    </row>
    <row r="145" ht="9.75" thickTop="1"/>
  </sheetData>
  <sheetProtection/>
  <mergeCells count="2">
    <mergeCell ref="A1:N1"/>
    <mergeCell ref="A64:N64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  <headerFooter alignWithMargins="0">
    <oddHeader>&amp;CBOLAND</oddHeader>
  </headerFooter>
  <rowBreaks count="3" manualBreakCount="3">
    <brk id="32" max="255" man="1"/>
    <brk id="63" max="255" man="1"/>
    <brk id="92" max="255" man="1"/>
  </rowBreaks>
  <ignoredErrors>
    <ignoredError sqref="F137:F1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="80" zoomScaleNormal="80" zoomScalePageLayoutView="0" workbookViewId="0" topLeftCell="A119">
      <selection activeCell="F151" sqref="F151"/>
    </sheetView>
  </sheetViews>
  <sheetFormatPr defaultColWidth="9.140625" defaultRowHeight="12.75"/>
  <cols>
    <col min="1" max="1" width="13.140625" style="87" customWidth="1"/>
    <col min="2" max="2" width="5.00390625" style="95" customWidth="1"/>
    <col min="3" max="3" width="11.57421875" style="87" customWidth="1"/>
    <col min="4" max="4" width="5.421875" style="96" customWidth="1"/>
    <col min="5" max="5" width="13.00390625" style="87" customWidth="1"/>
    <col min="6" max="6" width="6.57421875" style="96" customWidth="1"/>
    <col min="7" max="7" width="15.57421875" style="87" customWidth="1"/>
    <col min="8" max="8" width="6.7109375" style="96" customWidth="1"/>
    <col min="9" max="9" width="12.00390625" style="87" customWidth="1"/>
    <col min="10" max="10" width="6.00390625" style="96" customWidth="1"/>
    <col min="11" max="11" width="15.00390625" style="95" customWidth="1"/>
    <col min="12" max="12" width="5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9.28125" style="87" customWidth="1"/>
    <col min="17" max="17" width="9.7109375" style="87" customWidth="1"/>
    <col min="18" max="18" width="7.57421875" style="87" customWidth="1"/>
    <col min="19" max="19" width="9.28125" style="87" customWidth="1"/>
    <col min="20" max="21" width="10.57421875" style="87" customWidth="1"/>
    <col min="22" max="22" width="8.28125" style="87" customWidth="1"/>
    <col min="23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90</v>
      </c>
      <c r="B2" s="89" t="s">
        <v>2</v>
      </c>
      <c r="C2" s="88" t="s">
        <v>131</v>
      </c>
      <c r="D2" s="89" t="s">
        <v>47</v>
      </c>
      <c r="E2" s="88" t="s">
        <v>265</v>
      </c>
      <c r="F2" s="89" t="s">
        <v>29</v>
      </c>
      <c r="G2" s="88" t="s">
        <v>184</v>
      </c>
      <c r="H2" s="89" t="s">
        <v>39</v>
      </c>
      <c r="I2" s="88" t="s">
        <v>185</v>
      </c>
      <c r="J2" s="89" t="s">
        <v>26</v>
      </c>
      <c r="K2" s="88" t="s">
        <v>36</v>
      </c>
      <c r="L2" s="89" t="s">
        <v>2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C4" s="87" t="s">
        <v>359</v>
      </c>
      <c r="D4" s="91">
        <v>73</v>
      </c>
      <c r="F4" s="91"/>
      <c r="G4" s="87" t="s">
        <v>359</v>
      </c>
      <c r="H4" s="91">
        <v>11.4</v>
      </c>
      <c r="I4" s="87" t="s">
        <v>359</v>
      </c>
      <c r="J4" s="91">
        <v>50.3</v>
      </c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10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2:14" ht="9">
      <c r="B24" s="91"/>
      <c r="D24" s="91"/>
      <c r="F24" s="91"/>
      <c r="H24" s="91"/>
      <c r="J24" s="91"/>
      <c r="L24" s="91"/>
      <c r="N24" s="91"/>
    </row>
    <row r="25" spans="2:14" ht="9">
      <c r="B25" s="91"/>
      <c r="D25" s="91"/>
      <c r="F25" s="91"/>
      <c r="H25" s="91"/>
      <c r="J25" s="91"/>
      <c r="L25" s="91"/>
      <c r="N25" s="91"/>
    </row>
    <row r="26" spans="2:14" ht="9">
      <c r="B26" s="91"/>
      <c r="D26" s="91"/>
      <c r="F26" s="91"/>
      <c r="H26" s="91"/>
      <c r="J26" s="91"/>
      <c r="L26" s="91"/>
      <c r="N26" s="91"/>
    </row>
    <row r="27" spans="2:14" ht="9">
      <c r="B27" s="91"/>
      <c r="D27" s="91"/>
      <c r="F27" s="91"/>
      <c r="H27" s="91"/>
      <c r="J27" s="91"/>
      <c r="L27" s="91"/>
      <c r="N27" s="91"/>
    </row>
    <row r="28" spans="2:14" ht="9">
      <c r="B28" s="91"/>
      <c r="D28" s="91"/>
      <c r="F28" s="91"/>
      <c r="H28" s="91"/>
      <c r="J28" s="91"/>
      <c r="L28" s="91"/>
      <c r="N28" s="91"/>
    </row>
    <row r="29" spans="2:14" ht="9">
      <c r="B29" s="91"/>
      <c r="D29" s="91"/>
      <c r="F29" s="91"/>
      <c r="H29" s="91"/>
      <c r="J29" s="91"/>
      <c r="L29" s="91"/>
      <c r="N29" s="91"/>
    </row>
    <row r="30" spans="1:15" ht="9">
      <c r="A30" s="92"/>
      <c r="B30" s="93">
        <f>SUM(B4:B29)</f>
        <v>0</v>
      </c>
      <c r="C30" s="92"/>
      <c r="D30" s="93">
        <f>SUM(D4:D29)</f>
        <v>73</v>
      </c>
      <c r="E30" s="92"/>
      <c r="F30" s="93">
        <f>SUM(F4:F29)</f>
        <v>0</v>
      </c>
      <c r="G30" s="92"/>
      <c r="H30" s="93">
        <f>SUM(H4:H29)</f>
        <v>11.4</v>
      </c>
      <c r="I30" s="92"/>
      <c r="J30" s="93">
        <f>SUM(J4:J29)</f>
        <v>50.3</v>
      </c>
      <c r="K30" s="96"/>
      <c r="L30" s="93">
        <f>SUM(L4:L29)</f>
        <v>0</v>
      </c>
      <c r="M30" s="92"/>
      <c r="N30" s="93">
        <f>SUM(N4:N29)</f>
        <v>0</v>
      </c>
      <c r="O30" s="92">
        <f>SUM(A30:N30)</f>
        <v>134.7</v>
      </c>
    </row>
    <row r="31" spans="2:14" ht="9">
      <c r="B31" s="91"/>
      <c r="D31" s="91"/>
      <c r="F31" s="91"/>
      <c r="H31" s="91"/>
      <c r="J31" s="91"/>
      <c r="K31" s="95" t="s">
        <v>360</v>
      </c>
      <c r="L31" s="91">
        <v>1.2</v>
      </c>
      <c r="N31" s="91"/>
    </row>
    <row r="32" spans="2:15" ht="9">
      <c r="B32" s="91"/>
      <c r="D32" s="91"/>
      <c r="F32" s="91"/>
      <c r="H32" s="91"/>
      <c r="J32" s="91"/>
      <c r="L32" s="91"/>
      <c r="N32" s="91"/>
      <c r="O32" s="92">
        <f>SUM(O30+O34)</f>
        <v>137.1</v>
      </c>
    </row>
    <row r="33" spans="2:14" ht="9">
      <c r="B33" s="91"/>
      <c r="D33" s="91"/>
      <c r="F33" s="91"/>
      <c r="H33" s="91"/>
      <c r="J33" s="91"/>
      <c r="L33" s="91"/>
      <c r="N33" s="91"/>
    </row>
    <row r="34" spans="2:15" ht="9">
      <c r="B34" s="91"/>
      <c r="D34" s="91"/>
      <c r="F34" s="91"/>
      <c r="H34" s="91"/>
      <c r="J34" s="91" t="s">
        <v>1</v>
      </c>
      <c r="L34" s="91"/>
      <c r="N34" s="91"/>
      <c r="O34" s="92">
        <f>SUM(O35*2)</f>
        <v>2.4</v>
      </c>
    </row>
    <row r="35" spans="1:15" ht="9">
      <c r="A35" s="92"/>
      <c r="B35" s="93">
        <f>SUM(B31:B34)</f>
        <v>0</v>
      </c>
      <c r="C35" s="92"/>
      <c r="D35" s="93">
        <f>SUM(D31:D34)</f>
        <v>0</v>
      </c>
      <c r="E35" s="92"/>
      <c r="F35" s="93">
        <f>SUM(F31:F34)</f>
        <v>0</v>
      </c>
      <c r="G35" s="92"/>
      <c r="H35" s="93">
        <f>SUM(H31:H34)</f>
        <v>0</v>
      </c>
      <c r="I35" s="92"/>
      <c r="J35" s="93">
        <f>SUM(J31:J34)</f>
        <v>0</v>
      </c>
      <c r="K35" s="96"/>
      <c r="L35" s="93">
        <f>SUM(L31:L34)</f>
        <v>1.2</v>
      </c>
      <c r="M35" s="92"/>
      <c r="N35" s="93">
        <f>SUM(N31:N34)</f>
        <v>0</v>
      </c>
      <c r="O35" s="92">
        <f>SUM(A35:N35)</f>
        <v>1.2</v>
      </c>
    </row>
    <row r="36" spans="1:14" ht="9">
      <c r="A36" s="92"/>
      <c r="B36" s="93"/>
      <c r="C36" s="92"/>
      <c r="D36" s="93"/>
      <c r="E36" s="92"/>
      <c r="F36" s="93"/>
      <c r="G36" s="92"/>
      <c r="H36" s="93"/>
      <c r="I36" s="92"/>
      <c r="J36" s="93"/>
      <c r="K36" s="96"/>
      <c r="L36" s="93"/>
      <c r="M36" s="92"/>
      <c r="N36" s="93"/>
    </row>
    <row r="37" spans="1:15" ht="9">
      <c r="A37" s="97" t="s">
        <v>20</v>
      </c>
      <c r="B37" s="98"/>
      <c r="C37" s="86"/>
      <c r="D37" s="98"/>
      <c r="E37" s="86"/>
      <c r="F37" s="98"/>
      <c r="G37" s="86"/>
      <c r="H37" s="98"/>
      <c r="I37" s="86"/>
      <c r="J37" s="99"/>
      <c r="K37" s="100"/>
      <c r="L37" s="98"/>
      <c r="M37" s="86"/>
      <c r="N37" s="98"/>
      <c r="O37" s="86"/>
    </row>
    <row r="38" spans="1:14" ht="9">
      <c r="A38" s="88" t="str">
        <f aca="true" t="shared" si="0" ref="A38:N38">A2</f>
        <v>DELL</v>
      </c>
      <c r="B38" s="89" t="str">
        <f t="shared" si="0"/>
        <v>C</v>
      </c>
      <c r="C38" s="88" t="str">
        <f t="shared" si="0"/>
        <v>DOWIE</v>
      </c>
      <c r="D38" s="89" t="str">
        <f t="shared" si="0"/>
        <v>P</v>
      </c>
      <c r="E38" s="88" t="str">
        <f t="shared" si="0"/>
        <v>KINGMA</v>
      </c>
      <c r="F38" s="89" t="str">
        <f t="shared" si="0"/>
        <v>R</v>
      </c>
      <c r="G38" s="88" t="str">
        <f t="shared" si="0"/>
        <v>KINGLSEY WILKEN</v>
      </c>
      <c r="H38" s="89" t="str">
        <f t="shared" si="0"/>
        <v>G</v>
      </c>
      <c r="I38" s="88" t="str">
        <f t="shared" si="0"/>
        <v>RUSTERBURG</v>
      </c>
      <c r="J38" s="89" t="s">
        <v>39</v>
      </c>
      <c r="K38" s="88" t="str">
        <f t="shared" si="0"/>
        <v>SCHEEPERS</v>
      </c>
      <c r="L38" s="89" t="str">
        <f t="shared" si="0"/>
        <v>C</v>
      </c>
      <c r="M38" s="90" t="str">
        <f t="shared" si="0"/>
        <v>M</v>
      </c>
      <c r="N38" s="91" t="str">
        <f t="shared" si="0"/>
        <v>N</v>
      </c>
    </row>
    <row r="39" spans="1:14" ht="9">
      <c r="A39" s="88" t="s">
        <v>11</v>
      </c>
      <c r="B39" s="93" t="s">
        <v>12</v>
      </c>
      <c r="C39" s="88" t="s">
        <v>11</v>
      </c>
      <c r="D39" s="93" t="s">
        <v>12</v>
      </c>
      <c r="E39" s="88" t="s">
        <v>11</v>
      </c>
      <c r="F39" s="93" t="s">
        <v>12</v>
      </c>
      <c r="G39" s="88" t="s">
        <v>11</v>
      </c>
      <c r="H39" s="93" t="s">
        <v>12</v>
      </c>
      <c r="I39" s="88" t="s">
        <v>11</v>
      </c>
      <c r="J39" s="93" t="s">
        <v>12</v>
      </c>
      <c r="K39" s="94" t="s">
        <v>11</v>
      </c>
      <c r="L39" s="93" t="s">
        <v>12</v>
      </c>
      <c r="M39" s="88" t="s">
        <v>11</v>
      </c>
      <c r="N39" s="93" t="s">
        <v>12</v>
      </c>
    </row>
    <row r="40" spans="1:14" ht="9">
      <c r="A40" s="87" t="s">
        <v>359</v>
      </c>
      <c r="B40" s="91">
        <v>8.5</v>
      </c>
      <c r="D40" s="91"/>
      <c r="E40" s="87" t="s">
        <v>362</v>
      </c>
      <c r="F40" s="91">
        <v>3</v>
      </c>
      <c r="H40" s="91"/>
      <c r="I40" s="87" t="s">
        <v>361</v>
      </c>
      <c r="J40" s="91">
        <v>8.4</v>
      </c>
      <c r="K40" s="95" t="s">
        <v>375</v>
      </c>
      <c r="L40" s="91">
        <v>3.6</v>
      </c>
      <c r="N40" s="91"/>
    </row>
    <row r="41" spans="1:14" ht="9">
      <c r="A41" s="87" t="s">
        <v>359</v>
      </c>
      <c r="B41" s="91">
        <v>16.5</v>
      </c>
      <c r="D41" s="91"/>
      <c r="F41" s="91"/>
      <c r="H41" s="91"/>
      <c r="J41" s="91"/>
      <c r="K41" s="95" t="s">
        <v>175</v>
      </c>
      <c r="L41" s="91">
        <v>5.5</v>
      </c>
      <c r="N41" s="91"/>
    </row>
    <row r="42" spans="2:14" ht="9">
      <c r="B42" s="91"/>
      <c r="D42" s="91"/>
      <c r="F42" s="91"/>
      <c r="H42" s="91"/>
      <c r="J42" s="91"/>
      <c r="K42" s="95" t="s">
        <v>361</v>
      </c>
      <c r="L42" s="91">
        <v>6.7</v>
      </c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10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2:14" ht="9">
      <c r="B56" s="91"/>
      <c r="D56" s="91"/>
      <c r="F56" s="91"/>
      <c r="H56" s="91"/>
      <c r="J56" s="91"/>
      <c r="L56" s="91"/>
      <c r="N56" s="91"/>
    </row>
    <row r="57" spans="2:14" ht="9">
      <c r="B57" s="91"/>
      <c r="D57" s="91"/>
      <c r="F57" s="91"/>
      <c r="H57" s="91"/>
      <c r="J57" s="91"/>
      <c r="L57" s="91"/>
      <c r="N57" s="91"/>
    </row>
    <row r="58" spans="2:14" ht="9">
      <c r="B58" s="91"/>
      <c r="D58" s="91"/>
      <c r="F58" s="91"/>
      <c r="H58" s="91"/>
      <c r="J58" s="91"/>
      <c r="L58" s="91"/>
      <c r="N58" s="91"/>
    </row>
    <row r="59" spans="2:14" ht="9">
      <c r="B59" s="91"/>
      <c r="D59" s="91"/>
      <c r="F59" s="91"/>
      <c r="H59" s="91"/>
      <c r="J59" s="91"/>
      <c r="L59" s="91"/>
      <c r="N59" s="91"/>
    </row>
    <row r="60" spans="1:15" ht="9">
      <c r="A60" s="92"/>
      <c r="B60" s="93">
        <f>SUM(B40:B59)</f>
        <v>25</v>
      </c>
      <c r="C60" s="92"/>
      <c r="D60" s="93">
        <f>SUM(D40:D59)</f>
        <v>0</v>
      </c>
      <c r="E60" s="92"/>
      <c r="F60" s="93">
        <f>SUM(F40:F59)</f>
        <v>3</v>
      </c>
      <c r="G60" s="92"/>
      <c r="H60" s="93">
        <f>SUM(H40:H59)</f>
        <v>0</v>
      </c>
      <c r="I60" s="92"/>
      <c r="J60" s="93">
        <f>SUM(J40:J59)</f>
        <v>8.4</v>
      </c>
      <c r="K60" s="96"/>
      <c r="L60" s="93">
        <f>SUM(L40:L59)</f>
        <v>15.8</v>
      </c>
      <c r="M60" s="92"/>
      <c r="N60" s="93">
        <f>SUM(N40:N59)</f>
        <v>0</v>
      </c>
      <c r="O60" s="92">
        <f>SUM(A60:N60)</f>
        <v>52.2</v>
      </c>
    </row>
    <row r="61" spans="2:14" ht="9">
      <c r="B61" s="91"/>
      <c r="D61" s="91"/>
      <c r="F61" s="91"/>
      <c r="H61" s="91"/>
      <c r="J61" s="91"/>
      <c r="L61" s="91"/>
      <c r="N61" s="91"/>
    </row>
    <row r="62" spans="2:15" ht="9">
      <c r="B62" s="91"/>
      <c r="D62" s="91"/>
      <c r="F62" s="91"/>
      <c r="H62" s="91"/>
      <c r="J62" s="91"/>
      <c r="L62" s="91"/>
      <c r="N62" s="91"/>
      <c r="O62" s="92">
        <f>SUM(O60+O64)</f>
        <v>52.2</v>
      </c>
    </row>
    <row r="63" spans="2:14" ht="9">
      <c r="B63" s="91"/>
      <c r="D63" s="91"/>
      <c r="F63" s="91"/>
      <c r="H63" s="91"/>
      <c r="J63" s="91"/>
      <c r="L63" s="91"/>
      <c r="N63" s="91"/>
    </row>
    <row r="64" spans="2:15" ht="9">
      <c r="B64" s="91"/>
      <c r="D64" s="91"/>
      <c r="F64" s="91"/>
      <c r="H64" s="91"/>
      <c r="J64" s="91"/>
      <c r="L64" s="91"/>
      <c r="N64" s="91"/>
      <c r="O64" s="92">
        <f>SUM(O65*2)</f>
        <v>0</v>
      </c>
    </row>
    <row r="65" spans="1:15" ht="9">
      <c r="A65" s="92"/>
      <c r="B65" s="93">
        <f>SUM(B61:B64)</f>
        <v>0</v>
      </c>
      <c r="C65" s="92"/>
      <c r="D65" s="93">
        <f>SUM(D61:D64)</f>
        <v>0</v>
      </c>
      <c r="E65" s="92"/>
      <c r="F65" s="93">
        <f>SUM(F61:F64)</f>
        <v>0</v>
      </c>
      <c r="G65" s="92"/>
      <c r="H65" s="93">
        <f>SUM(H61:H64)</f>
        <v>0</v>
      </c>
      <c r="I65" s="92"/>
      <c r="J65" s="93">
        <f>SUM(J61:J64)</f>
        <v>0</v>
      </c>
      <c r="K65" s="96"/>
      <c r="L65" s="93">
        <f>SUM(L61:L64)</f>
        <v>0</v>
      </c>
      <c r="M65" s="92"/>
      <c r="N65" s="93">
        <f>SUM(N61:N64)</f>
        <v>0</v>
      </c>
      <c r="O65" s="92">
        <f>SUM(A65:N65)</f>
        <v>0</v>
      </c>
    </row>
    <row r="66" spans="1:14" ht="9">
      <c r="A66" s="92"/>
      <c r="B66" s="93"/>
      <c r="C66" s="92"/>
      <c r="D66" s="93"/>
      <c r="E66" s="92"/>
      <c r="F66" s="93"/>
      <c r="G66" s="92"/>
      <c r="H66" s="93"/>
      <c r="I66" s="92"/>
      <c r="J66" s="93"/>
      <c r="K66" s="96"/>
      <c r="L66" s="93"/>
      <c r="M66" s="92"/>
      <c r="N66" s="93"/>
    </row>
    <row r="67" spans="1:14" ht="9">
      <c r="A67" s="92"/>
      <c r="B67" s="93"/>
      <c r="C67" s="92"/>
      <c r="D67" s="93"/>
      <c r="E67" s="92"/>
      <c r="F67" s="93"/>
      <c r="G67" s="92"/>
      <c r="H67" s="93"/>
      <c r="I67" s="92"/>
      <c r="J67" s="93"/>
      <c r="K67" s="96"/>
      <c r="L67" s="93"/>
      <c r="M67" s="92"/>
      <c r="N67" s="93"/>
    </row>
    <row r="68" spans="1:15" ht="9">
      <c r="A68" s="214" t="s">
        <v>135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5"/>
      <c r="O68" s="86"/>
    </row>
    <row r="69" spans="1:14" ht="9">
      <c r="A69" s="88" t="str">
        <f aca="true" t="shared" si="1" ref="A69:L69">A2</f>
        <v>DELL</v>
      </c>
      <c r="B69" s="89" t="str">
        <f t="shared" si="1"/>
        <v>C</v>
      </c>
      <c r="C69" s="88" t="str">
        <f t="shared" si="1"/>
        <v>DOWIE</v>
      </c>
      <c r="D69" s="89" t="str">
        <f t="shared" si="1"/>
        <v>P</v>
      </c>
      <c r="E69" s="88" t="str">
        <f t="shared" si="1"/>
        <v>KINGMA</v>
      </c>
      <c r="F69" s="89" t="str">
        <f t="shared" si="1"/>
        <v>R</v>
      </c>
      <c r="G69" s="88" t="str">
        <f t="shared" si="1"/>
        <v>KINGLSEY WILKEN</v>
      </c>
      <c r="H69" s="89" t="str">
        <f t="shared" si="1"/>
        <v>G</v>
      </c>
      <c r="I69" s="88" t="str">
        <f t="shared" si="1"/>
        <v>RUSTERBURG</v>
      </c>
      <c r="J69" s="89" t="str">
        <f t="shared" si="1"/>
        <v>J</v>
      </c>
      <c r="K69" s="88" t="str">
        <f t="shared" si="1"/>
        <v>SCHEEPERS</v>
      </c>
      <c r="L69" s="89" t="str">
        <f t="shared" si="1"/>
        <v>C</v>
      </c>
      <c r="M69" s="90"/>
      <c r="N69" s="91"/>
    </row>
    <row r="70" spans="1:14" ht="9">
      <c r="A70" s="88" t="s">
        <v>11</v>
      </c>
      <c r="B70" s="93" t="s">
        <v>12</v>
      </c>
      <c r="C70" s="88" t="s">
        <v>11</v>
      </c>
      <c r="D70" s="93" t="s">
        <v>12</v>
      </c>
      <c r="E70" s="88" t="s">
        <v>11</v>
      </c>
      <c r="F70" s="93" t="s">
        <v>12</v>
      </c>
      <c r="G70" s="88" t="s">
        <v>11</v>
      </c>
      <c r="H70" s="93" t="s">
        <v>12</v>
      </c>
      <c r="I70" s="88" t="s">
        <v>11</v>
      </c>
      <c r="J70" s="93" t="s">
        <v>12</v>
      </c>
      <c r="K70" s="94" t="s">
        <v>11</v>
      </c>
      <c r="L70" s="93" t="s">
        <v>12</v>
      </c>
      <c r="M70" s="88" t="s">
        <v>11</v>
      </c>
      <c r="N70" s="93" t="s">
        <v>12</v>
      </c>
    </row>
    <row r="71" spans="1:14" ht="9">
      <c r="A71" s="87" t="s">
        <v>366</v>
      </c>
      <c r="B71" s="91">
        <v>3.5</v>
      </c>
      <c r="D71" s="91"/>
      <c r="E71" s="87" t="s">
        <v>367</v>
      </c>
      <c r="F71" s="91">
        <v>3</v>
      </c>
      <c r="H71" s="91"/>
      <c r="I71" s="87" t="s">
        <v>359</v>
      </c>
      <c r="J71" s="91">
        <v>22.5</v>
      </c>
      <c r="K71" s="95" t="s">
        <v>362</v>
      </c>
      <c r="L71" s="91">
        <v>2.1</v>
      </c>
      <c r="N71" s="91"/>
    </row>
    <row r="72" spans="1:14" ht="9">
      <c r="A72" s="87" t="s">
        <v>366</v>
      </c>
      <c r="B72" s="91">
        <v>2.7</v>
      </c>
      <c r="D72" s="91"/>
      <c r="E72" s="87" t="s">
        <v>406</v>
      </c>
      <c r="F72" s="91">
        <v>2.5</v>
      </c>
      <c r="H72" s="91"/>
      <c r="J72" s="91"/>
      <c r="K72" s="95" t="s">
        <v>359</v>
      </c>
      <c r="L72" s="91">
        <v>25.1</v>
      </c>
      <c r="N72" s="91"/>
    </row>
    <row r="73" spans="1:14" ht="9">
      <c r="A73" s="87" t="s">
        <v>366</v>
      </c>
      <c r="B73" s="91">
        <v>2.8</v>
      </c>
      <c r="D73" s="91"/>
      <c r="F73" s="91"/>
      <c r="H73" s="91"/>
      <c r="J73" s="91"/>
      <c r="K73" s="95" t="s">
        <v>359</v>
      </c>
      <c r="L73" s="91">
        <v>13.1</v>
      </c>
      <c r="N73" s="91"/>
    </row>
    <row r="74" spans="1:14" ht="9">
      <c r="A74" s="87" t="s">
        <v>366</v>
      </c>
      <c r="B74" s="91">
        <v>2.3</v>
      </c>
      <c r="D74" s="91"/>
      <c r="F74" s="91"/>
      <c r="H74" s="91"/>
      <c r="J74" s="91"/>
      <c r="K74" s="95" t="s">
        <v>359</v>
      </c>
      <c r="L74" s="91">
        <v>61.4</v>
      </c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10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1:15" ht="9">
      <c r="A85" s="92"/>
      <c r="B85" s="93">
        <f>SUM(B71:B84)</f>
        <v>11.3</v>
      </c>
      <c r="C85" s="92"/>
      <c r="D85" s="93">
        <f>SUM(D71:D84)</f>
        <v>0</v>
      </c>
      <c r="E85" s="92"/>
      <c r="F85" s="93">
        <f>SUM(F71:F84)</f>
        <v>5.5</v>
      </c>
      <c r="G85" s="92"/>
      <c r="H85" s="93">
        <f>SUM(H71:H84)</f>
        <v>0</v>
      </c>
      <c r="I85" s="92"/>
      <c r="J85" s="93">
        <f>SUM(J71:J84)</f>
        <v>22.5</v>
      </c>
      <c r="K85" s="96"/>
      <c r="L85" s="93">
        <f>SUM(L71:L84)</f>
        <v>101.7</v>
      </c>
      <c r="M85" s="92"/>
      <c r="N85" s="93">
        <f>SUM(N71:N84)</f>
        <v>0</v>
      </c>
      <c r="O85" s="92">
        <f>SUM(A85:N85)</f>
        <v>141</v>
      </c>
    </row>
    <row r="86" spans="2:14" ht="9">
      <c r="B86" s="91"/>
      <c r="D86" s="91"/>
      <c r="F86" s="91"/>
      <c r="H86" s="91"/>
      <c r="J86" s="91"/>
      <c r="L86" s="91"/>
      <c r="N86" s="91"/>
    </row>
    <row r="87" spans="2:15" ht="9">
      <c r="B87" s="91"/>
      <c r="D87" s="91"/>
      <c r="F87" s="91"/>
      <c r="H87" s="91"/>
      <c r="J87" s="91"/>
      <c r="L87" s="91"/>
      <c r="N87" s="91"/>
      <c r="O87" s="92">
        <f>SUM(O85+O93)</f>
        <v>141</v>
      </c>
    </row>
    <row r="88" spans="2:14" ht="9">
      <c r="B88" s="91"/>
      <c r="D88" s="91"/>
      <c r="F88" s="91"/>
      <c r="H88" s="91"/>
      <c r="J88" s="91"/>
      <c r="L88" s="91"/>
      <c r="N88" s="91"/>
    </row>
    <row r="89" spans="2:14" ht="9">
      <c r="B89" s="91"/>
      <c r="D89" s="91"/>
      <c r="F89" s="91"/>
      <c r="H89" s="91"/>
      <c r="J89" s="9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4" ht="9">
      <c r="B91" s="91"/>
      <c r="D91" s="91"/>
      <c r="F91" s="91"/>
      <c r="H91" s="91"/>
      <c r="J91" s="91"/>
      <c r="L91" s="91"/>
      <c r="N91" s="91"/>
    </row>
    <row r="92" spans="2:14" ht="9">
      <c r="B92" s="91"/>
      <c r="D92" s="91"/>
      <c r="F92" s="91"/>
      <c r="H92" s="91"/>
      <c r="J92" s="91"/>
      <c r="L92" s="91"/>
      <c r="N92" s="91"/>
    </row>
    <row r="93" spans="2:15" ht="9">
      <c r="B93" s="91"/>
      <c r="D93" s="91"/>
      <c r="F93" s="91"/>
      <c r="H93" s="91"/>
      <c r="J93" s="91"/>
      <c r="L93" s="91"/>
      <c r="N93" s="91"/>
      <c r="O93" s="92">
        <f>SUM(O94*2)</f>
        <v>0</v>
      </c>
    </row>
    <row r="94" spans="1:15" ht="9">
      <c r="A94" s="92"/>
      <c r="B94" s="93">
        <f>SUM(B86:B93)</f>
        <v>0</v>
      </c>
      <c r="C94" s="92"/>
      <c r="D94" s="93">
        <f>SUM(D86:D93)</f>
        <v>0</v>
      </c>
      <c r="E94" s="92"/>
      <c r="F94" s="93">
        <f>SUM(F86:F93)</f>
        <v>0</v>
      </c>
      <c r="G94" s="92"/>
      <c r="H94" s="93">
        <f>SUM(H86:H93)</f>
        <v>0</v>
      </c>
      <c r="I94" s="92"/>
      <c r="J94" s="93">
        <f>SUM(J86:J93)</f>
        <v>0</v>
      </c>
      <c r="K94" s="96"/>
      <c r="L94" s="93">
        <f>SUM(L86:L93)</f>
        <v>0</v>
      </c>
      <c r="M94" s="92"/>
      <c r="N94" s="93">
        <f>SUM(N86:N93)</f>
        <v>0</v>
      </c>
      <c r="O94" s="92">
        <f>SUM(A94:N94)</f>
        <v>0</v>
      </c>
    </row>
    <row r="95" spans="1:14" ht="9">
      <c r="A95" s="92"/>
      <c r="B95" s="102"/>
      <c r="C95" s="92"/>
      <c r="D95" s="102"/>
      <c r="E95" s="92"/>
      <c r="F95" s="102"/>
      <c r="G95" s="92"/>
      <c r="H95" s="102"/>
      <c r="I95" s="92"/>
      <c r="J95" s="102"/>
      <c r="K95" s="96"/>
      <c r="L95" s="102"/>
      <c r="M95" s="92"/>
      <c r="N95" s="102"/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7" spans="1:14" ht="9">
      <c r="A97" s="92"/>
      <c r="B97" s="102"/>
      <c r="C97" s="92"/>
      <c r="D97" s="102"/>
      <c r="E97" s="92"/>
      <c r="F97" s="102"/>
      <c r="G97" s="92"/>
      <c r="H97" s="102"/>
      <c r="I97" s="92"/>
      <c r="J97" s="102"/>
      <c r="K97" s="96"/>
      <c r="L97" s="102"/>
      <c r="M97" s="92"/>
      <c r="N97" s="102"/>
    </row>
    <row r="98" spans="1:14" ht="9">
      <c r="A98" s="92"/>
      <c r="B98" s="102"/>
      <c r="C98" s="92"/>
      <c r="D98" s="102"/>
      <c r="E98" s="92"/>
      <c r="F98" s="102"/>
      <c r="G98" s="92"/>
      <c r="H98" s="102"/>
      <c r="I98" s="92"/>
      <c r="J98" s="102"/>
      <c r="K98" s="96"/>
      <c r="L98" s="102"/>
      <c r="M98" s="92"/>
      <c r="N98" s="102"/>
    </row>
    <row r="99" spans="1:14" ht="9">
      <c r="A99" s="92"/>
      <c r="B99" s="102"/>
      <c r="C99" s="92"/>
      <c r="D99" s="102"/>
      <c r="E99" s="92"/>
      <c r="F99" s="102"/>
      <c r="G99" s="92"/>
      <c r="H99" s="102"/>
      <c r="I99" s="92"/>
      <c r="J99" s="102"/>
      <c r="K99" s="96"/>
      <c r="L99" s="102"/>
      <c r="M99" s="92"/>
      <c r="N99" s="102"/>
    </row>
    <row r="100" spans="1:14" ht="9">
      <c r="A100" s="92"/>
      <c r="B100" s="102"/>
      <c r="C100" s="92"/>
      <c r="D100" s="102"/>
      <c r="E100" s="92"/>
      <c r="F100" s="102"/>
      <c r="G100" s="92"/>
      <c r="H100" s="102"/>
      <c r="I100" s="92"/>
      <c r="J100" s="102"/>
      <c r="K100" s="96"/>
      <c r="L100" s="102"/>
      <c r="M100" s="92"/>
      <c r="N100" s="102"/>
    </row>
    <row r="102" spans="1:11" ht="12.75">
      <c r="A102" s="103" t="s">
        <v>1</v>
      </c>
      <c r="B102" s="103"/>
      <c r="C102" s="104"/>
      <c r="D102" s="46" t="s">
        <v>0</v>
      </c>
      <c r="E102" s="48"/>
      <c r="F102" s="48"/>
      <c r="G102" s="48"/>
      <c r="H102" s="48"/>
      <c r="I102" s="105"/>
      <c r="J102" s="105"/>
      <c r="K102" s="47"/>
    </row>
    <row r="103" spans="1:11" ht="12.75">
      <c r="A103" s="106" t="s">
        <v>7</v>
      </c>
      <c r="B103" s="106"/>
      <c r="C103" s="106" t="s">
        <v>7</v>
      </c>
      <c r="D103" s="106" t="s">
        <v>8</v>
      </c>
      <c r="E103" s="106" t="s">
        <v>9</v>
      </c>
      <c r="F103" s="106" t="s">
        <v>8</v>
      </c>
      <c r="G103" s="106" t="s">
        <v>8</v>
      </c>
      <c r="H103" s="106" t="s">
        <v>9</v>
      </c>
      <c r="I103" s="107" t="s">
        <v>10</v>
      </c>
      <c r="J103" s="107" t="s">
        <v>10</v>
      </c>
      <c r="K103" s="47"/>
    </row>
    <row r="104" spans="1:11" ht="12.75">
      <c r="A104" s="106" t="s">
        <v>13</v>
      </c>
      <c r="B104" s="106" t="s">
        <v>14</v>
      </c>
      <c r="C104" s="106" t="s">
        <v>15</v>
      </c>
      <c r="D104" s="106" t="s">
        <v>16</v>
      </c>
      <c r="E104" s="106" t="s">
        <v>16</v>
      </c>
      <c r="F104" s="106" t="s">
        <v>17</v>
      </c>
      <c r="G104" s="106" t="s">
        <v>18</v>
      </c>
      <c r="H104" s="106" t="s">
        <v>18</v>
      </c>
      <c r="I104" s="107" t="s">
        <v>16</v>
      </c>
      <c r="J104" s="107" t="s">
        <v>17</v>
      </c>
      <c r="K104" s="47"/>
    </row>
    <row r="105" spans="1:11" ht="12.75">
      <c r="A105" s="108" t="str">
        <f>A2</f>
        <v>DELL</v>
      </c>
      <c r="B105" s="83" t="str">
        <f>B2</f>
        <v>C</v>
      </c>
      <c r="C105" s="109"/>
      <c r="D105" s="62">
        <f>SUM(B35)</f>
        <v>0</v>
      </c>
      <c r="E105" s="62">
        <f>SUM(D105*2)</f>
        <v>0</v>
      </c>
      <c r="F105" s="62">
        <f>SUM(B30)</f>
        <v>0</v>
      </c>
      <c r="G105" s="62">
        <f>SUM(F105+D105)</f>
        <v>0</v>
      </c>
      <c r="H105" s="62">
        <f>SUM(E105+F105)</f>
        <v>0</v>
      </c>
      <c r="I105" s="110">
        <f>COUNTA(A31:A34)</f>
        <v>0</v>
      </c>
      <c r="J105" s="110">
        <f>COUNTA(A4:A29)</f>
        <v>0</v>
      </c>
      <c r="K105" s="47"/>
    </row>
    <row r="106" spans="1:11" ht="12.75">
      <c r="A106" s="108" t="str">
        <f>C2</f>
        <v>DOWIE</v>
      </c>
      <c r="B106" s="83" t="str">
        <f>D2</f>
        <v>P</v>
      </c>
      <c r="C106" s="109"/>
      <c r="D106" s="62">
        <f>SUM(D35)</f>
        <v>0</v>
      </c>
      <c r="E106" s="62">
        <f aca="true" t="shared" si="2" ref="E106:E111">SUM(D106*2)</f>
        <v>0</v>
      </c>
      <c r="F106" s="62">
        <f>SUM(D30)</f>
        <v>73</v>
      </c>
      <c r="G106" s="62">
        <f aca="true" t="shared" si="3" ref="G106:G111">SUM(F106+D106)</f>
        <v>73</v>
      </c>
      <c r="H106" s="62">
        <f aca="true" t="shared" si="4" ref="H106:H111">SUM(E106+F106)</f>
        <v>73</v>
      </c>
      <c r="I106" s="110">
        <f>COUNTA(C31:C34)</f>
        <v>0</v>
      </c>
      <c r="J106" s="110">
        <f>COUNTA(C4:C29)</f>
        <v>1</v>
      </c>
      <c r="K106" s="47"/>
    </row>
    <row r="107" spans="1:11" ht="12.75">
      <c r="A107" s="108" t="str">
        <f>E2</f>
        <v>KINGMA</v>
      </c>
      <c r="B107" s="83" t="str">
        <f>F2</f>
        <v>R</v>
      </c>
      <c r="C107" s="109"/>
      <c r="D107" s="62">
        <f>SUM(F35)</f>
        <v>0</v>
      </c>
      <c r="E107" s="62">
        <f t="shared" si="2"/>
        <v>0</v>
      </c>
      <c r="F107" s="62">
        <f>SUM(F30)</f>
        <v>0</v>
      </c>
      <c r="G107" s="62">
        <f t="shared" si="3"/>
        <v>0</v>
      </c>
      <c r="H107" s="62">
        <f t="shared" si="4"/>
        <v>0</v>
      </c>
      <c r="I107" s="110">
        <f>COUNTA(E31:E34)</f>
        <v>0</v>
      </c>
      <c r="J107" s="110">
        <f>COUNTA(E4:E29)</f>
        <v>0</v>
      </c>
      <c r="K107" s="47"/>
    </row>
    <row r="108" spans="1:11" ht="12.75">
      <c r="A108" s="108" t="str">
        <f>G2</f>
        <v>KINGLSEY WILKEN</v>
      </c>
      <c r="B108" s="83" t="str">
        <f>H2</f>
        <v>G</v>
      </c>
      <c r="C108" s="109"/>
      <c r="D108" s="62">
        <f>SUM(H35)</f>
        <v>0</v>
      </c>
      <c r="E108" s="62">
        <f t="shared" si="2"/>
        <v>0</v>
      </c>
      <c r="F108" s="62">
        <f>SUM(H30)</f>
        <v>11.4</v>
      </c>
      <c r="G108" s="62">
        <f t="shared" si="3"/>
        <v>11.4</v>
      </c>
      <c r="H108" s="62">
        <f t="shared" si="4"/>
        <v>11.4</v>
      </c>
      <c r="I108" s="110">
        <f>COUNTA(G31:G34)</f>
        <v>0</v>
      </c>
      <c r="J108" s="110">
        <f>COUNTA(G4:G29)</f>
        <v>1</v>
      </c>
      <c r="K108" s="47"/>
    </row>
    <row r="109" spans="1:11" ht="12.75">
      <c r="A109" s="108" t="str">
        <f>I2</f>
        <v>RUSTERBURG</v>
      </c>
      <c r="B109" s="83" t="str">
        <f>J2</f>
        <v>J</v>
      </c>
      <c r="C109" s="109"/>
      <c r="D109" s="62">
        <f>SUM(J35)</f>
        <v>0</v>
      </c>
      <c r="E109" s="62">
        <f t="shared" si="2"/>
        <v>0</v>
      </c>
      <c r="F109" s="62">
        <f>SUM(J30)</f>
        <v>50.3</v>
      </c>
      <c r="G109" s="62">
        <f t="shared" si="3"/>
        <v>50.3</v>
      </c>
      <c r="H109" s="62">
        <f t="shared" si="4"/>
        <v>50.3</v>
      </c>
      <c r="I109" s="110">
        <f>COUNTA(I31:I34)</f>
        <v>0</v>
      </c>
      <c r="J109" s="110">
        <f>COUNTA(I4:I29)</f>
        <v>1</v>
      </c>
      <c r="K109" s="47"/>
    </row>
    <row r="110" spans="1:11" ht="12.75">
      <c r="A110" s="108" t="str">
        <f>K2</f>
        <v>SCHEEPERS</v>
      </c>
      <c r="B110" s="83" t="str">
        <f>L2</f>
        <v>C</v>
      </c>
      <c r="C110" s="109"/>
      <c r="D110" s="62">
        <f>SUM(L35)</f>
        <v>1.2</v>
      </c>
      <c r="E110" s="62">
        <f t="shared" si="2"/>
        <v>2.4</v>
      </c>
      <c r="F110" s="62">
        <f>SUM(L30)</f>
        <v>0</v>
      </c>
      <c r="G110" s="62">
        <f t="shared" si="3"/>
        <v>1.2</v>
      </c>
      <c r="H110" s="62">
        <f t="shared" si="4"/>
        <v>2.4</v>
      </c>
      <c r="I110" s="110">
        <f>COUNTA(K31:K34)</f>
        <v>1</v>
      </c>
      <c r="J110" s="110">
        <f>COUNTA(K4:K29)</f>
        <v>0</v>
      </c>
      <c r="K110" s="47"/>
    </row>
    <row r="111" spans="1:11" ht="13.5" thickBot="1">
      <c r="A111" s="108" t="str">
        <f>M2</f>
        <v>M</v>
      </c>
      <c r="B111" s="62" t="str">
        <f>N2</f>
        <v>N</v>
      </c>
      <c r="C111" s="109"/>
      <c r="D111" s="62"/>
      <c r="E111" s="62">
        <f t="shared" si="2"/>
        <v>0</v>
      </c>
      <c r="F111" s="62"/>
      <c r="G111" s="62">
        <f t="shared" si="3"/>
        <v>0</v>
      </c>
      <c r="H111" s="62">
        <f t="shared" si="4"/>
        <v>0</v>
      </c>
      <c r="I111" s="110">
        <f>COUNTA(M31:M34)</f>
        <v>0</v>
      </c>
      <c r="J111" s="110">
        <f>COUNTA(M4:M29)</f>
        <v>0</v>
      </c>
      <c r="K111" s="47"/>
    </row>
    <row r="112" spans="1:11" ht="14.25" thickBot="1" thickTop="1">
      <c r="A112" s="111" t="s">
        <v>19</v>
      </c>
      <c r="B112" s="112"/>
      <c r="C112" s="113"/>
      <c r="D112" s="114">
        <f aca="true" t="shared" si="5" ref="D112:J112">SUM(D105:D111)</f>
        <v>1.2</v>
      </c>
      <c r="E112" s="114">
        <f t="shared" si="5"/>
        <v>2.4</v>
      </c>
      <c r="F112" s="114">
        <f t="shared" si="5"/>
        <v>134.7</v>
      </c>
      <c r="G112" s="114">
        <f t="shared" si="5"/>
        <v>135.89999999999998</v>
      </c>
      <c r="H112" s="114">
        <f t="shared" si="5"/>
        <v>137.1</v>
      </c>
      <c r="I112" s="110">
        <f t="shared" si="5"/>
        <v>1</v>
      </c>
      <c r="J112" s="110">
        <f t="shared" si="5"/>
        <v>3</v>
      </c>
      <c r="K112" s="47"/>
    </row>
    <row r="113" spans="1:11" ht="13.5" thickTop="1">
      <c r="A113" s="77"/>
      <c r="B113" s="77"/>
      <c r="C113" s="77"/>
      <c r="D113" s="115"/>
      <c r="E113" s="115"/>
      <c r="F113" s="115"/>
      <c r="G113" s="115"/>
      <c r="H113" s="115"/>
      <c r="I113" s="60"/>
      <c r="J113" s="60"/>
      <c r="K113" s="47"/>
    </row>
    <row r="114" spans="1:11" ht="12.75">
      <c r="A114" s="103" t="s">
        <v>1</v>
      </c>
      <c r="B114" s="103"/>
      <c r="C114" s="104"/>
      <c r="D114" s="46" t="s">
        <v>20</v>
      </c>
      <c r="E114" s="48"/>
      <c r="F114" s="48"/>
      <c r="G114" s="48"/>
      <c r="H114" s="48"/>
      <c r="I114" s="105"/>
      <c r="J114" s="105"/>
      <c r="K114" s="47"/>
    </row>
    <row r="115" spans="1:11" ht="12.75">
      <c r="A115" s="106" t="s">
        <v>7</v>
      </c>
      <c r="B115" s="106"/>
      <c r="C115" s="106" t="s">
        <v>7</v>
      </c>
      <c r="D115" s="106" t="s">
        <v>8</v>
      </c>
      <c r="E115" s="106" t="s">
        <v>9</v>
      </c>
      <c r="F115" s="106" t="s">
        <v>8</v>
      </c>
      <c r="G115" s="106" t="s">
        <v>8</v>
      </c>
      <c r="H115" s="106" t="s">
        <v>9</v>
      </c>
      <c r="I115" s="107" t="s">
        <v>10</v>
      </c>
      <c r="J115" s="107" t="s">
        <v>10</v>
      </c>
      <c r="K115" s="47"/>
    </row>
    <row r="116" spans="1:11" ht="12.75">
      <c r="A116" s="106" t="s">
        <v>13</v>
      </c>
      <c r="B116" s="106" t="s">
        <v>14</v>
      </c>
      <c r="C116" s="106" t="s">
        <v>15</v>
      </c>
      <c r="D116" s="106" t="s">
        <v>16</v>
      </c>
      <c r="E116" s="106" t="s">
        <v>16</v>
      </c>
      <c r="F116" s="106" t="s">
        <v>17</v>
      </c>
      <c r="G116" s="106" t="s">
        <v>18</v>
      </c>
      <c r="H116" s="106" t="s">
        <v>18</v>
      </c>
      <c r="I116" s="107" t="s">
        <v>16</v>
      </c>
      <c r="J116" s="107" t="s">
        <v>17</v>
      </c>
      <c r="K116" s="47"/>
    </row>
    <row r="117" spans="1:11" ht="12.75">
      <c r="A117" s="108" t="str">
        <f>A2</f>
        <v>DELL</v>
      </c>
      <c r="B117" s="83" t="str">
        <f>B2</f>
        <v>C</v>
      </c>
      <c r="C117" s="109"/>
      <c r="D117" s="62">
        <f>SUM(B65)</f>
        <v>0</v>
      </c>
      <c r="E117" s="62">
        <f>SUM(D117*2)</f>
        <v>0</v>
      </c>
      <c r="F117" s="62">
        <f>SUM(B60)</f>
        <v>25</v>
      </c>
      <c r="G117" s="62">
        <f>SUM(F117+D117)</f>
        <v>25</v>
      </c>
      <c r="H117" s="62">
        <f>SUM(E117+F117)</f>
        <v>25</v>
      </c>
      <c r="I117" s="110">
        <f>COUNTA(A61:A65)</f>
        <v>0</v>
      </c>
      <c r="J117" s="110">
        <f>COUNTA(A40:A59)</f>
        <v>2</v>
      </c>
      <c r="K117" s="47"/>
    </row>
    <row r="118" spans="1:11" ht="12.75">
      <c r="A118" s="108" t="str">
        <f>C2</f>
        <v>DOWIE</v>
      </c>
      <c r="B118" s="83" t="str">
        <f>D2</f>
        <v>P</v>
      </c>
      <c r="C118" s="109"/>
      <c r="D118" s="62">
        <f>SUM(D65)</f>
        <v>0</v>
      </c>
      <c r="E118" s="62">
        <f aca="true" t="shared" si="6" ref="E118:E123">SUM(D118*2)</f>
        <v>0</v>
      </c>
      <c r="F118" s="62">
        <f>SUM(D60)</f>
        <v>0</v>
      </c>
      <c r="G118" s="62">
        <f aca="true" t="shared" si="7" ref="G118:G123">SUM(F118+D118)</f>
        <v>0</v>
      </c>
      <c r="H118" s="62">
        <f aca="true" t="shared" si="8" ref="H118:H123">SUM(E118+F118)</f>
        <v>0</v>
      </c>
      <c r="I118" s="110">
        <f>COUNTA(C61:C65)</f>
        <v>0</v>
      </c>
      <c r="J118" s="110">
        <f>COUNTA(C40:C59)</f>
        <v>0</v>
      </c>
      <c r="K118" s="47"/>
    </row>
    <row r="119" spans="1:11" ht="12.75">
      <c r="A119" s="108" t="str">
        <f>E2</f>
        <v>KINGMA</v>
      </c>
      <c r="B119" s="83" t="str">
        <f>F2</f>
        <v>R</v>
      </c>
      <c r="C119" s="109"/>
      <c r="D119" s="62">
        <f>SUM(F65)</f>
        <v>0</v>
      </c>
      <c r="E119" s="62">
        <f t="shared" si="6"/>
        <v>0</v>
      </c>
      <c r="F119" s="62">
        <f>SUM(F60)</f>
        <v>3</v>
      </c>
      <c r="G119" s="62">
        <f t="shared" si="7"/>
        <v>3</v>
      </c>
      <c r="H119" s="62">
        <f t="shared" si="8"/>
        <v>3</v>
      </c>
      <c r="I119" s="110">
        <f>COUNTA(E61:E65)</f>
        <v>0</v>
      </c>
      <c r="J119" s="110">
        <f>COUNTA(E40:E59)</f>
        <v>1</v>
      </c>
      <c r="K119" s="47"/>
    </row>
    <row r="120" spans="1:11" ht="12.75">
      <c r="A120" s="108" t="str">
        <f>G2</f>
        <v>KINGLSEY WILKEN</v>
      </c>
      <c r="B120" s="83" t="str">
        <f>H2</f>
        <v>G</v>
      </c>
      <c r="C120" s="109"/>
      <c r="D120" s="62">
        <f>SUM(H65)</f>
        <v>0</v>
      </c>
      <c r="E120" s="62">
        <f t="shared" si="6"/>
        <v>0</v>
      </c>
      <c r="F120" s="62">
        <f>SUM(H60)</f>
        <v>0</v>
      </c>
      <c r="G120" s="62">
        <f t="shared" si="7"/>
        <v>0</v>
      </c>
      <c r="H120" s="62">
        <f t="shared" si="8"/>
        <v>0</v>
      </c>
      <c r="I120" s="110">
        <f>COUNTA(G61:G65)</f>
        <v>0</v>
      </c>
      <c r="J120" s="110">
        <f>COUNTA(G40:G59)</f>
        <v>0</v>
      </c>
      <c r="K120" s="47"/>
    </row>
    <row r="121" spans="1:11" ht="12.75">
      <c r="A121" s="108" t="str">
        <f>I2</f>
        <v>RUSTERBURG</v>
      </c>
      <c r="B121" s="83" t="str">
        <f>J2</f>
        <v>J</v>
      </c>
      <c r="C121" s="109"/>
      <c r="D121" s="62">
        <f>SUM(J65)</f>
        <v>0</v>
      </c>
      <c r="E121" s="62">
        <f t="shared" si="6"/>
        <v>0</v>
      </c>
      <c r="F121" s="62">
        <f>SUM(J60)</f>
        <v>8.4</v>
      </c>
      <c r="G121" s="62">
        <f t="shared" si="7"/>
        <v>8.4</v>
      </c>
      <c r="H121" s="62">
        <f t="shared" si="8"/>
        <v>8.4</v>
      </c>
      <c r="I121" s="110">
        <f>COUNTA(I61:I65)</f>
        <v>0</v>
      </c>
      <c r="J121" s="110">
        <f>COUNTA(I40:I59)</f>
        <v>1</v>
      </c>
      <c r="K121" s="47"/>
    </row>
    <row r="122" spans="1:11" ht="12.75">
      <c r="A122" s="108" t="str">
        <f>K2</f>
        <v>SCHEEPERS</v>
      </c>
      <c r="B122" s="83" t="str">
        <f>L2</f>
        <v>C</v>
      </c>
      <c r="C122" s="109"/>
      <c r="D122" s="62">
        <f>SUM(L65)</f>
        <v>0</v>
      </c>
      <c r="E122" s="62">
        <f t="shared" si="6"/>
        <v>0</v>
      </c>
      <c r="F122" s="62">
        <f>SUM(L60)</f>
        <v>15.8</v>
      </c>
      <c r="G122" s="62">
        <f t="shared" si="7"/>
        <v>15.8</v>
      </c>
      <c r="H122" s="62">
        <f t="shared" si="8"/>
        <v>15.8</v>
      </c>
      <c r="I122" s="110">
        <f>COUNTA(K61:K65)</f>
        <v>0</v>
      </c>
      <c r="J122" s="110">
        <f>COUNTA(K40:K59)</f>
        <v>3</v>
      </c>
      <c r="K122" s="47"/>
    </row>
    <row r="123" spans="1:11" ht="13.5" thickBot="1">
      <c r="A123" s="108" t="str">
        <f>M2</f>
        <v>M</v>
      </c>
      <c r="B123" s="62" t="str">
        <f>N2</f>
        <v>N</v>
      </c>
      <c r="C123" s="109"/>
      <c r="D123" s="62"/>
      <c r="E123" s="62">
        <f t="shared" si="6"/>
        <v>0</v>
      </c>
      <c r="F123" s="62"/>
      <c r="G123" s="62">
        <f t="shared" si="7"/>
        <v>0</v>
      </c>
      <c r="H123" s="62">
        <f t="shared" si="8"/>
        <v>0</v>
      </c>
      <c r="I123" s="110">
        <f>COUNTA(M61:M65)</f>
        <v>0</v>
      </c>
      <c r="J123" s="110">
        <f>COUNTA(M40:M59)</f>
        <v>0</v>
      </c>
      <c r="K123" s="47"/>
    </row>
    <row r="124" spans="1:11" ht="14.25" thickBot="1" thickTop="1">
      <c r="A124" s="111" t="s">
        <v>19</v>
      </c>
      <c r="B124" s="112"/>
      <c r="C124" s="113"/>
      <c r="D124" s="114">
        <f aca="true" t="shared" si="9" ref="D124:J124">SUM(D117:D123)</f>
        <v>0</v>
      </c>
      <c r="E124" s="114">
        <f t="shared" si="9"/>
        <v>0</v>
      </c>
      <c r="F124" s="114">
        <f t="shared" si="9"/>
        <v>52.2</v>
      </c>
      <c r="G124" s="114">
        <f t="shared" si="9"/>
        <v>52.2</v>
      </c>
      <c r="H124" s="114">
        <f t="shared" si="9"/>
        <v>52.2</v>
      </c>
      <c r="I124" s="110">
        <f t="shared" si="9"/>
        <v>0</v>
      </c>
      <c r="J124" s="110">
        <f t="shared" si="9"/>
        <v>7</v>
      </c>
      <c r="K124" s="47"/>
    </row>
    <row r="125" spans="1:11" ht="13.5" thickTop="1">
      <c r="A125" s="77"/>
      <c r="B125" s="77"/>
      <c r="C125" s="77"/>
      <c r="D125" s="116"/>
      <c r="E125" s="116"/>
      <c r="F125" s="116"/>
      <c r="G125" s="116"/>
      <c r="H125" s="116"/>
      <c r="I125" s="60"/>
      <c r="J125" s="60"/>
      <c r="K125" s="47"/>
    </row>
    <row r="126" spans="1:11" ht="12.75">
      <c r="A126" s="103" t="s">
        <v>1</v>
      </c>
      <c r="B126" s="103"/>
      <c r="C126" s="104"/>
      <c r="D126" s="46" t="s">
        <v>135</v>
      </c>
      <c r="E126" s="48"/>
      <c r="F126" s="48"/>
      <c r="G126" s="48"/>
      <c r="H126" s="48"/>
      <c r="I126" s="105"/>
      <c r="J126" s="105"/>
      <c r="K126" s="47"/>
    </row>
    <row r="127" spans="1:11" ht="12.75">
      <c r="A127" s="106" t="s">
        <v>7</v>
      </c>
      <c r="B127" s="106"/>
      <c r="C127" s="106" t="s">
        <v>7</v>
      </c>
      <c r="D127" s="106" t="s">
        <v>8</v>
      </c>
      <c r="E127" s="106" t="s">
        <v>9</v>
      </c>
      <c r="F127" s="106" t="s">
        <v>8</v>
      </c>
      <c r="G127" s="106" t="s">
        <v>8</v>
      </c>
      <c r="H127" s="106" t="s">
        <v>9</v>
      </c>
      <c r="I127" s="107" t="s">
        <v>10</v>
      </c>
      <c r="J127" s="107" t="s">
        <v>10</v>
      </c>
      <c r="K127" s="47"/>
    </row>
    <row r="128" spans="1:11" ht="12.75">
      <c r="A128" s="106" t="s">
        <v>13</v>
      </c>
      <c r="B128" s="106" t="s">
        <v>14</v>
      </c>
      <c r="C128" s="106" t="s">
        <v>15</v>
      </c>
      <c r="D128" s="106" t="s">
        <v>16</v>
      </c>
      <c r="E128" s="106" t="s">
        <v>16</v>
      </c>
      <c r="F128" s="106" t="s">
        <v>17</v>
      </c>
      <c r="G128" s="106" t="s">
        <v>18</v>
      </c>
      <c r="H128" s="106" t="s">
        <v>18</v>
      </c>
      <c r="I128" s="107" t="s">
        <v>16</v>
      </c>
      <c r="J128" s="107" t="s">
        <v>17</v>
      </c>
      <c r="K128" s="47"/>
    </row>
    <row r="129" spans="1:11" ht="12.75">
      <c r="A129" s="108" t="str">
        <f>A2</f>
        <v>DELL</v>
      </c>
      <c r="B129" s="83" t="str">
        <f>B2</f>
        <v>C</v>
      </c>
      <c r="C129" s="109"/>
      <c r="D129" s="62">
        <f>SUM(B94)</f>
        <v>0</v>
      </c>
      <c r="E129" s="62">
        <f>SUM(D129*2)</f>
        <v>0</v>
      </c>
      <c r="F129" s="62">
        <f>SUM(B85)</f>
        <v>11.3</v>
      </c>
      <c r="G129" s="62">
        <f>SUM(F129+D129)</f>
        <v>11.3</v>
      </c>
      <c r="H129" s="62">
        <f>SUM(E129+F129)</f>
        <v>11.3</v>
      </c>
      <c r="I129" s="110">
        <f>COUNTA(A86:A93)</f>
        <v>0</v>
      </c>
      <c r="J129" s="110">
        <f>COUNTA(A71:A84)</f>
        <v>4</v>
      </c>
      <c r="K129" s="47"/>
    </row>
    <row r="130" spans="1:11" ht="12.75">
      <c r="A130" s="108" t="str">
        <f>C2</f>
        <v>DOWIE</v>
      </c>
      <c r="B130" s="83" t="str">
        <f>D2</f>
        <v>P</v>
      </c>
      <c r="C130" s="109"/>
      <c r="D130" s="62">
        <f>SUM(D94)</f>
        <v>0</v>
      </c>
      <c r="E130" s="62">
        <f aca="true" t="shared" si="10" ref="E130:E135">SUM(D130*2)</f>
        <v>0</v>
      </c>
      <c r="F130" s="62">
        <f>SUM(D85)</f>
        <v>0</v>
      </c>
      <c r="G130" s="62">
        <f aca="true" t="shared" si="11" ref="G130:G135">SUM(F130+D130)</f>
        <v>0</v>
      </c>
      <c r="H130" s="62">
        <f aca="true" t="shared" si="12" ref="H130:H135">SUM(E130+F130)</f>
        <v>0</v>
      </c>
      <c r="I130" s="110">
        <f>COUNTA(C86:C93)</f>
        <v>0</v>
      </c>
      <c r="J130" s="110">
        <f>COUNTA(C71:C84)</f>
        <v>0</v>
      </c>
      <c r="K130" s="47"/>
    </row>
    <row r="131" spans="1:11" ht="12.75">
      <c r="A131" s="108" t="str">
        <f>E2</f>
        <v>KINGMA</v>
      </c>
      <c r="B131" s="83" t="str">
        <f>F2</f>
        <v>R</v>
      </c>
      <c r="C131" s="109"/>
      <c r="D131" s="62">
        <f>SUM(F94)</f>
        <v>0</v>
      </c>
      <c r="E131" s="62">
        <f t="shared" si="10"/>
        <v>0</v>
      </c>
      <c r="F131" s="62">
        <f>SUM(F85)</f>
        <v>5.5</v>
      </c>
      <c r="G131" s="62">
        <f t="shared" si="11"/>
        <v>5.5</v>
      </c>
      <c r="H131" s="62">
        <f t="shared" si="12"/>
        <v>5.5</v>
      </c>
      <c r="I131" s="110">
        <f>COUNTA(E86:E93)</f>
        <v>0</v>
      </c>
      <c r="J131" s="110">
        <f>COUNTA(E71:E84)</f>
        <v>2</v>
      </c>
      <c r="K131" s="47"/>
    </row>
    <row r="132" spans="1:11" ht="12.75">
      <c r="A132" s="108" t="str">
        <f>G2</f>
        <v>KINGLSEY WILKEN</v>
      </c>
      <c r="B132" s="83" t="str">
        <f>H2</f>
        <v>G</v>
      </c>
      <c r="C132" s="109"/>
      <c r="D132" s="62">
        <f>SUM(H94)</f>
        <v>0</v>
      </c>
      <c r="E132" s="62">
        <f t="shared" si="10"/>
        <v>0</v>
      </c>
      <c r="F132" s="62">
        <f>SUM(H85)</f>
        <v>0</v>
      </c>
      <c r="G132" s="62">
        <f t="shared" si="11"/>
        <v>0</v>
      </c>
      <c r="H132" s="62">
        <f t="shared" si="12"/>
        <v>0</v>
      </c>
      <c r="I132" s="110">
        <f>COUNTA(G86:G93)</f>
        <v>0</v>
      </c>
      <c r="J132" s="110">
        <f>COUNTA(G71:G84)</f>
        <v>0</v>
      </c>
      <c r="K132" s="47"/>
    </row>
    <row r="133" spans="1:11" ht="12.75">
      <c r="A133" s="108" t="str">
        <f>I2</f>
        <v>RUSTERBURG</v>
      </c>
      <c r="B133" s="83" t="str">
        <f>J2</f>
        <v>J</v>
      </c>
      <c r="C133" s="109"/>
      <c r="D133" s="62">
        <f>SUM(J94)</f>
        <v>0</v>
      </c>
      <c r="E133" s="62">
        <f t="shared" si="10"/>
        <v>0</v>
      </c>
      <c r="F133" s="62">
        <f>SUM(J85)</f>
        <v>22.5</v>
      </c>
      <c r="G133" s="62">
        <f t="shared" si="11"/>
        <v>22.5</v>
      </c>
      <c r="H133" s="62">
        <f t="shared" si="12"/>
        <v>22.5</v>
      </c>
      <c r="I133" s="110">
        <f>COUNTA(I86:I93)</f>
        <v>0</v>
      </c>
      <c r="J133" s="110">
        <f>COUNTA(I71:I84)</f>
        <v>1</v>
      </c>
      <c r="K133" s="47"/>
    </row>
    <row r="134" spans="1:11" ht="12.75">
      <c r="A134" s="108" t="str">
        <f>K2</f>
        <v>SCHEEPERS</v>
      </c>
      <c r="B134" s="83" t="str">
        <f>L2</f>
        <v>C</v>
      </c>
      <c r="C134" s="109"/>
      <c r="D134" s="62">
        <f>SUM(L94)</f>
        <v>0</v>
      </c>
      <c r="E134" s="62">
        <f t="shared" si="10"/>
        <v>0</v>
      </c>
      <c r="F134" s="62">
        <f>SUM(L85)</f>
        <v>101.7</v>
      </c>
      <c r="G134" s="62">
        <f t="shared" si="11"/>
        <v>101.7</v>
      </c>
      <c r="H134" s="62">
        <f t="shared" si="12"/>
        <v>101.7</v>
      </c>
      <c r="I134" s="110">
        <f>COUNTA(K86:K93)</f>
        <v>0</v>
      </c>
      <c r="J134" s="110">
        <f>COUNTA(K71:K84)</f>
        <v>4</v>
      </c>
      <c r="K134" s="47"/>
    </row>
    <row r="135" spans="1:11" ht="13.5" thickBot="1">
      <c r="A135" s="108" t="str">
        <f>M2</f>
        <v>M</v>
      </c>
      <c r="B135" s="62" t="str">
        <f>N2</f>
        <v>N</v>
      </c>
      <c r="C135" s="109"/>
      <c r="D135" s="62"/>
      <c r="E135" s="62">
        <f t="shared" si="10"/>
        <v>0</v>
      </c>
      <c r="F135" s="62"/>
      <c r="G135" s="62">
        <f t="shared" si="11"/>
        <v>0</v>
      </c>
      <c r="H135" s="62">
        <f t="shared" si="12"/>
        <v>0</v>
      </c>
      <c r="I135" s="110">
        <f>COUNTA(M86:M93)</f>
        <v>0</v>
      </c>
      <c r="J135" s="110">
        <f>COUNTA(M71:M84)</f>
        <v>0</v>
      </c>
      <c r="K135" s="47"/>
    </row>
    <row r="136" spans="1:11" ht="14.25" thickBot="1" thickTop="1">
      <c r="A136" s="111" t="s">
        <v>19</v>
      </c>
      <c r="B136" s="112"/>
      <c r="C136" s="113"/>
      <c r="D136" s="114">
        <f>SUM(D129:D135)</f>
        <v>0</v>
      </c>
      <c r="E136" s="114">
        <f aca="true" t="shared" si="13" ref="E136:J136">SUM(E129:E135)</f>
        <v>0</v>
      </c>
      <c r="F136" s="114">
        <f t="shared" si="13"/>
        <v>141</v>
      </c>
      <c r="G136" s="114">
        <f t="shared" si="13"/>
        <v>141</v>
      </c>
      <c r="H136" s="114">
        <f t="shared" si="13"/>
        <v>141</v>
      </c>
      <c r="I136" s="110">
        <f t="shared" si="13"/>
        <v>0</v>
      </c>
      <c r="J136" s="110">
        <f t="shared" si="13"/>
        <v>11</v>
      </c>
      <c r="K136" s="47"/>
    </row>
    <row r="137" spans="1:11" ht="13.5" thickTop="1">
      <c r="A137" s="77"/>
      <c r="B137" s="77"/>
      <c r="C137" s="77"/>
      <c r="D137" s="116"/>
      <c r="E137" s="116"/>
      <c r="F137" s="116"/>
      <c r="G137" s="116"/>
      <c r="H137" s="116"/>
      <c r="I137" s="60"/>
      <c r="J137" s="60"/>
      <c r="K137" s="47"/>
    </row>
    <row r="138" spans="1:11" ht="12.75">
      <c r="A138" s="47"/>
      <c r="B138" s="47"/>
      <c r="C138" s="47"/>
      <c r="D138" s="117"/>
      <c r="E138" s="117"/>
      <c r="F138" s="117"/>
      <c r="G138" s="117"/>
      <c r="H138" s="117"/>
      <c r="I138" s="105"/>
      <c r="J138" s="105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47"/>
      <c r="B140" s="47"/>
      <c r="C140" s="47"/>
      <c r="D140" s="117"/>
      <c r="E140" s="117"/>
      <c r="F140" s="117"/>
      <c r="G140" s="117"/>
      <c r="H140" s="117"/>
      <c r="I140" s="105"/>
      <c r="J140" s="105"/>
      <c r="K140" s="47"/>
    </row>
    <row r="141" spans="1:11" ht="12.75">
      <c r="A141" s="47"/>
      <c r="B141" s="47"/>
      <c r="C141" s="47"/>
      <c r="D141" s="117"/>
      <c r="E141" s="117"/>
      <c r="F141" s="117"/>
      <c r="G141" s="117"/>
      <c r="H141" s="117"/>
      <c r="I141" s="105"/>
      <c r="J141" s="105"/>
      <c r="K141" s="47"/>
    </row>
    <row r="142" spans="1:11" ht="12.75">
      <c r="A142" s="103" t="s">
        <v>21</v>
      </c>
      <c r="B142" s="103"/>
      <c r="C142" s="104"/>
      <c r="D142" s="117"/>
      <c r="E142" s="117"/>
      <c r="F142" s="117"/>
      <c r="G142" s="117"/>
      <c r="H142" s="117"/>
      <c r="I142" s="105"/>
      <c r="J142" s="105"/>
      <c r="K142" s="47"/>
    </row>
    <row r="143" spans="1:11" ht="12.75">
      <c r="A143" s="47"/>
      <c r="B143" s="47"/>
      <c r="C143" s="47"/>
      <c r="D143" s="117"/>
      <c r="E143" s="117"/>
      <c r="F143" s="117"/>
      <c r="G143" s="117"/>
      <c r="H143" s="117"/>
      <c r="I143" s="105"/>
      <c r="J143" s="105"/>
      <c r="K143" s="47"/>
    </row>
    <row r="144" spans="1:11" ht="12.75">
      <c r="A144" s="106" t="s">
        <v>7</v>
      </c>
      <c r="B144" s="106"/>
      <c r="C144" s="106" t="s">
        <v>7</v>
      </c>
      <c r="D144" s="118" t="s">
        <v>8</v>
      </c>
      <c r="E144" s="118" t="s">
        <v>9</v>
      </c>
      <c r="F144" s="118" t="s">
        <v>8</v>
      </c>
      <c r="G144" s="118" t="s">
        <v>8</v>
      </c>
      <c r="H144" s="118" t="s">
        <v>9</v>
      </c>
      <c r="I144" s="107" t="s">
        <v>10</v>
      </c>
      <c r="J144" s="107" t="s">
        <v>10</v>
      </c>
      <c r="K144" s="106" t="s">
        <v>22</v>
      </c>
    </row>
    <row r="145" spans="1:11" ht="12.75">
      <c r="A145" s="106" t="s">
        <v>13</v>
      </c>
      <c r="B145" s="106" t="s">
        <v>14</v>
      </c>
      <c r="C145" s="106" t="s">
        <v>15</v>
      </c>
      <c r="D145" s="118" t="s">
        <v>16</v>
      </c>
      <c r="E145" s="118" t="s">
        <v>16</v>
      </c>
      <c r="F145" s="118" t="s">
        <v>17</v>
      </c>
      <c r="G145" s="118" t="s">
        <v>18</v>
      </c>
      <c r="H145" s="118" t="s">
        <v>18</v>
      </c>
      <c r="I145" s="107" t="s">
        <v>16</v>
      </c>
      <c r="J145" s="107" t="s">
        <v>17</v>
      </c>
      <c r="K145" s="106" t="s">
        <v>23</v>
      </c>
    </row>
    <row r="146" spans="1:11" ht="12.75">
      <c r="A146" s="108" t="str">
        <f>A2</f>
        <v>DELL</v>
      </c>
      <c r="B146" s="83" t="str">
        <f>B2</f>
        <v>C</v>
      </c>
      <c r="C146" s="109"/>
      <c r="D146" s="62">
        <f aca="true" t="shared" si="14" ref="D146:E152">SUM(D129+D117+D105)</f>
        <v>0</v>
      </c>
      <c r="E146" s="62">
        <f t="shared" si="14"/>
        <v>0</v>
      </c>
      <c r="F146" s="62">
        <f aca="true" t="shared" si="15" ref="F146:F152">SUM(F105+F117+F129)</f>
        <v>36.3</v>
      </c>
      <c r="G146" s="62">
        <f aca="true" t="shared" si="16" ref="G146:H152">SUM(G129+G117+G105)</f>
        <v>36.3</v>
      </c>
      <c r="H146" s="63">
        <f t="shared" si="16"/>
        <v>36.3</v>
      </c>
      <c r="I146" s="110">
        <f aca="true" t="shared" si="17" ref="I146:J152">SUM(I105+I117+I129)</f>
        <v>0</v>
      </c>
      <c r="J146" s="110">
        <f t="shared" si="17"/>
        <v>6</v>
      </c>
      <c r="K146" s="110">
        <f>SUM(I146:J146)</f>
        <v>6</v>
      </c>
    </row>
    <row r="147" spans="1:11" ht="12.75">
      <c r="A147" s="108" t="str">
        <f>C2</f>
        <v>DOWIE</v>
      </c>
      <c r="B147" s="83" t="str">
        <f>D2</f>
        <v>P</v>
      </c>
      <c r="C147" s="109"/>
      <c r="D147" s="62">
        <f t="shared" si="14"/>
        <v>0</v>
      </c>
      <c r="E147" s="62">
        <f t="shared" si="14"/>
        <v>0</v>
      </c>
      <c r="F147" s="62">
        <f t="shared" si="15"/>
        <v>73</v>
      </c>
      <c r="G147" s="62">
        <f t="shared" si="16"/>
        <v>73</v>
      </c>
      <c r="H147" s="63">
        <f t="shared" si="16"/>
        <v>73</v>
      </c>
      <c r="I147" s="110">
        <f t="shared" si="17"/>
        <v>0</v>
      </c>
      <c r="J147" s="110">
        <f t="shared" si="17"/>
        <v>1</v>
      </c>
      <c r="K147" s="110">
        <f aca="true" t="shared" si="18" ref="K147:K152">SUM(I147:J147)</f>
        <v>1</v>
      </c>
    </row>
    <row r="148" spans="1:11" ht="12.75">
      <c r="A148" s="108" t="str">
        <f>E2</f>
        <v>KINGMA</v>
      </c>
      <c r="B148" s="83" t="str">
        <f>F2</f>
        <v>R</v>
      </c>
      <c r="C148" s="109"/>
      <c r="D148" s="62">
        <f t="shared" si="14"/>
        <v>0</v>
      </c>
      <c r="E148" s="62">
        <f t="shared" si="14"/>
        <v>0</v>
      </c>
      <c r="F148" s="62">
        <f t="shared" si="15"/>
        <v>8.5</v>
      </c>
      <c r="G148" s="62">
        <f t="shared" si="16"/>
        <v>8.5</v>
      </c>
      <c r="H148" s="63">
        <f t="shared" si="16"/>
        <v>8.5</v>
      </c>
      <c r="I148" s="110">
        <f t="shared" si="17"/>
        <v>0</v>
      </c>
      <c r="J148" s="110">
        <f t="shared" si="17"/>
        <v>3</v>
      </c>
      <c r="K148" s="110">
        <f t="shared" si="18"/>
        <v>3</v>
      </c>
    </row>
    <row r="149" spans="1:11" ht="12.75">
      <c r="A149" s="108" t="str">
        <f>G2</f>
        <v>KINGLSEY WILKEN</v>
      </c>
      <c r="B149" s="83" t="str">
        <f>H2</f>
        <v>G</v>
      </c>
      <c r="C149" s="109"/>
      <c r="D149" s="62">
        <f t="shared" si="14"/>
        <v>0</v>
      </c>
      <c r="E149" s="62">
        <f t="shared" si="14"/>
        <v>0</v>
      </c>
      <c r="F149" s="62">
        <f t="shared" si="15"/>
        <v>11.4</v>
      </c>
      <c r="G149" s="62">
        <f t="shared" si="16"/>
        <v>11.4</v>
      </c>
      <c r="H149" s="63">
        <f t="shared" si="16"/>
        <v>11.4</v>
      </c>
      <c r="I149" s="110">
        <f t="shared" si="17"/>
        <v>0</v>
      </c>
      <c r="J149" s="110">
        <f t="shared" si="17"/>
        <v>1</v>
      </c>
      <c r="K149" s="110">
        <f t="shared" si="18"/>
        <v>1</v>
      </c>
    </row>
    <row r="150" spans="1:11" ht="12.75">
      <c r="A150" s="108" t="str">
        <f>I2</f>
        <v>RUSTERBURG</v>
      </c>
      <c r="B150" s="83" t="str">
        <f>J2</f>
        <v>J</v>
      </c>
      <c r="C150" s="109"/>
      <c r="D150" s="62">
        <f t="shared" si="14"/>
        <v>0</v>
      </c>
      <c r="E150" s="62">
        <f t="shared" si="14"/>
        <v>0</v>
      </c>
      <c r="F150" s="62">
        <f t="shared" si="15"/>
        <v>81.19999999999999</v>
      </c>
      <c r="G150" s="62">
        <f t="shared" si="16"/>
        <v>81.19999999999999</v>
      </c>
      <c r="H150" s="63">
        <f t="shared" si="16"/>
        <v>81.19999999999999</v>
      </c>
      <c r="I150" s="110">
        <f t="shared" si="17"/>
        <v>0</v>
      </c>
      <c r="J150" s="110">
        <f t="shared" si="17"/>
        <v>3</v>
      </c>
      <c r="K150" s="110">
        <f t="shared" si="18"/>
        <v>3</v>
      </c>
    </row>
    <row r="151" spans="1:11" ht="12.75">
      <c r="A151" s="108" t="str">
        <f>K2</f>
        <v>SCHEEPERS</v>
      </c>
      <c r="B151" s="83" t="str">
        <f>L2</f>
        <v>C</v>
      </c>
      <c r="C151" s="109"/>
      <c r="D151" s="62">
        <f t="shared" si="14"/>
        <v>1.2</v>
      </c>
      <c r="E151" s="62">
        <f t="shared" si="14"/>
        <v>2.4</v>
      </c>
      <c r="F151" s="62">
        <f t="shared" si="15"/>
        <v>117.5</v>
      </c>
      <c r="G151" s="62">
        <f t="shared" si="16"/>
        <v>118.7</v>
      </c>
      <c r="H151" s="63">
        <f t="shared" si="16"/>
        <v>119.9</v>
      </c>
      <c r="I151" s="110">
        <f t="shared" si="17"/>
        <v>1</v>
      </c>
      <c r="J151" s="110">
        <f t="shared" si="17"/>
        <v>7</v>
      </c>
      <c r="K151" s="110">
        <f t="shared" si="18"/>
        <v>8</v>
      </c>
    </row>
    <row r="152" spans="1:11" ht="13.5" thickBot="1">
      <c r="A152" s="108"/>
      <c r="B152" s="83"/>
      <c r="C152" s="109"/>
      <c r="D152" s="62">
        <f t="shared" si="14"/>
        <v>0</v>
      </c>
      <c r="E152" s="62">
        <f t="shared" si="14"/>
        <v>0</v>
      </c>
      <c r="F152" s="62">
        <f t="shared" si="15"/>
        <v>0</v>
      </c>
      <c r="G152" s="62">
        <f t="shared" si="16"/>
        <v>0</v>
      </c>
      <c r="H152" s="63">
        <f t="shared" si="16"/>
        <v>0</v>
      </c>
      <c r="I152" s="110">
        <f t="shared" si="17"/>
        <v>0</v>
      </c>
      <c r="J152" s="110">
        <f t="shared" si="17"/>
        <v>0</v>
      </c>
      <c r="K152" s="110">
        <f t="shared" si="18"/>
        <v>0</v>
      </c>
    </row>
    <row r="153" spans="1:11" ht="14.25" thickBot="1" thickTop="1">
      <c r="A153" s="111" t="s">
        <v>24</v>
      </c>
      <c r="B153" s="112"/>
      <c r="C153" s="119" t="s">
        <v>1</v>
      </c>
      <c r="D153" s="114">
        <f aca="true" t="shared" si="19" ref="D153:K153">SUM(D146:D152)</f>
        <v>1.2</v>
      </c>
      <c r="E153" s="114">
        <f t="shared" si="19"/>
        <v>2.4</v>
      </c>
      <c r="F153" s="114">
        <f t="shared" si="19"/>
        <v>327.9</v>
      </c>
      <c r="G153" s="114">
        <f t="shared" si="19"/>
        <v>329.09999999999997</v>
      </c>
      <c r="H153" s="114">
        <f t="shared" si="19"/>
        <v>330.29999999999995</v>
      </c>
      <c r="I153" s="120">
        <f t="shared" si="19"/>
        <v>1</v>
      </c>
      <c r="J153" s="120">
        <f t="shared" si="19"/>
        <v>21</v>
      </c>
      <c r="K153" s="120">
        <f t="shared" si="19"/>
        <v>22</v>
      </c>
    </row>
    <row r="154" ht="9.75" thickTop="1"/>
  </sheetData>
  <sheetProtection/>
  <mergeCells count="2">
    <mergeCell ref="A1:N1"/>
    <mergeCell ref="A68:N6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Header>&amp;CBORDER</oddHeader>
  </headerFooter>
  <rowBreaks count="3" manualBreakCount="3">
    <brk id="36" max="255" man="1"/>
    <brk id="67" max="255" man="1"/>
    <brk id="101" max="255" man="1"/>
  </rowBreaks>
  <ignoredErrors>
    <ignoredError sqref="F146:F1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49"/>
  <sheetViews>
    <sheetView zoomScale="80" zoomScaleNormal="80" zoomScalePageLayoutView="0" workbookViewId="0" topLeftCell="A114">
      <selection activeCell="A62" sqref="A62:N90"/>
    </sheetView>
  </sheetViews>
  <sheetFormatPr defaultColWidth="9.140625" defaultRowHeight="12.75"/>
  <cols>
    <col min="1" max="1" width="14.140625" style="167" customWidth="1"/>
    <col min="2" max="2" width="5.421875" style="175" customWidth="1"/>
    <col min="3" max="3" width="12.00390625" style="167" customWidth="1"/>
    <col min="4" max="4" width="5.421875" style="175" customWidth="1"/>
    <col min="5" max="5" width="13.7109375" style="167" customWidth="1"/>
    <col min="6" max="6" width="6.57421875" style="175" customWidth="1"/>
    <col min="7" max="7" width="12.28125" style="167" customWidth="1"/>
    <col min="8" max="8" width="6.7109375" style="175" customWidth="1"/>
    <col min="9" max="9" width="12.421875" style="167" customWidth="1"/>
    <col min="10" max="10" width="6.00390625" style="175" customWidth="1"/>
    <col min="11" max="11" width="15.00390625" style="174" customWidth="1"/>
    <col min="12" max="12" width="4.140625" style="175" customWidth="1"/>
    <col min="13" max="13" width="11.140625" style="167" customWidth="1"/>
    <col min="14" max="14" width="4.140625" style="175" customWidth="1"/>
    <col min="15" max="15" width="4.57421875" style="166" customWidth="1"/>
    <col min="16" max="16" width="9.28125" style="167" customWidth="1"/>
    <col min="17" max="17" width="9.7109375" style="167" customWidth="1"/>
    <col min="18" max="18" width="7.57421875" style="167" customWidth="1"/>
    <col min="19" max="19" width="9.28125" style="167" customWidth="1"/>
    <col min="20" max="21" width="10.57421875" style="167" customWidth="1"/>
    <col min="22" max="22" width="8.28125" style="167" customWidth="1"/>
    <col min="23" max="16384" width="9.140625" style="16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169"/>
    </row>
    <row r="2" spans="1:14" ht="9">
      <c r="A2" s="163" t="s">
        <v>124</v>
      </c>
      <c r="B2" s="85" t="s">
        <v>29</v>
      </c>
      <c r="C2" s="163" t="s">
        <v>172</v>
      </c>
      <c r="D2" s="85" t="s">
        <v>2</v>
      </c>
      <c r="E2" s="163" t="s">
        <v>50</v>
      </c>
      <c r="F2" s="85" t="s">
        <v>42</v>
      </c>
      <c r="G2" s="163" t="s">
        <v>143</v>
      </c>
      <c r="H2" s="85" t="s">
        <v>56</v>
      </c>
      <c r="I2" s="163" t="s">
        <v>267</v>
      </c>
      <c r="J2" s="85" t="s">
        <v>47</v>
      </c>
      <c r="K2" s="163" t="s">
        <v>33</v>
      </c>
      <c r="L2" s="85" t="s">
        <v>34</v>
      </c>
      <c r="M2" s="164" t="s">
        <v>4</v>
      </c>
      <c r="N2" s="165" t="s">
        <v>6</v>
      </c>
    </row>
    <row r="3" spans="1:14" ht="9">
      <c r="A3" s="170" t="s">
        <v>11</v>
      </c>
      <c r="B3" s="171" t="s">
        <v>12</v>
      </c>
      <c r="C3" s="163" t="s">
        <v>11</v>
      </c>
      <c r="D3" s="171" t="s">
        <v>12</v>
      </c>
      <c r="E3" s="163" t="s">
        <v>11</v>
      </c>
      <c r="F3" s="171" t="s">
        <v>12</v>
      </c>
      <c r="G3" s="163" t="s">
        <v>11</v>
      </c>
      <c r="H3" s="171" t="s">
        <v>12</v>
      </c>
      <c r="I3" s="163" t="s">
        <v>11</v>
      </c>
      <c r="J3" s="171" t="s">
        <v>12</v>
      </c>
      <c r="K3" s="172" t="s">
        <v>11</v>
      </c>
      <c r="L3" s="171" t="s">
        <v>12</v>
      </c>
      <c r="M3" s="163" t="s">
        <v>11</v>
      </c>
      <c r="N3" s="171" t="s">
        <v>12</v>
      </c>
    </row>
    <row r="4" spans="1:14" ht="9">
      <c r="A4" s="173"/>
      <c r="B4" s="165"/>
      <c r="D4" s="165"/>
      <c r="F4" s="165"/>
      <c r="H4" s="165"/>
      <c r="J4" s="165"/>
      <c r="K4" s="174" t="s">
        <v>361</v>
      </c>
      <c r="L4" s="165">
        <v>9.1</v>
      </c>
      <c r="N4" s="165"/>
    </row>
    <row r="5" spans="1:14" ht="9">
      <c r="A5" s="173"/>
      <c r="B5" s="165"/>
      <c r="D5" s="165"/>
      <c r="F5" s="165"/>
      <c r="H5" s="165"/>
      <c r="J5" s="165"/>
      <c r="L5" s="165"/>
      <c r="N5" s="165"/>
    </row>
    <row r="6" spans="1:14" ht="9">
      <c r="A6" s="173"/>
      <c r="B6" s="165"/>
      <c r="D6" s="165"/>
      <c r="F6" s="165"/>
      <c r="H6" s="165"/>
      <c r="J6" s="165"/>
      <c r="L6" s="165"/>
      <c r="N6" s="165"/>
    </row>
    <row r="7" spans="1:14" ht="9">
      <c r="A7" s="173"/>
      <c r="B7" s="165"/>
      <c r="D7" s="165"/>
      <c r="F7" s="165"/>
      <c r="H7" s="165"/>
      <c r="J7" s="165"/>
      <c r="L7" s="165"/>
      <c r="N7" s="165"/>
    </row>
    <row r="8" spans="1:14" ht="9">
      <c r="A8" s="173"/>
      <c r="B8" s="165"/>
      <c r="D8" s="165"/>
      <c r="F8" s="165"/>
      <c r="H8" s="165"/>
      <c r="J8" s="165"/>
      <c r="L8" s="165"/>
      <c r="N8" s="165"/>
    </row>
    <row r="9" spans="1:14" ht="9">
      <c r="A9" s="173"/>
      <c r="B9" s="165"/>
      <c r="D9" s="165"/>
      <c r="F9" s="165"/>
      <c r="H9" s="165"/>
      <c r="J9" s="165"/>
      <c r="L9" s="165"/>
      <c r="N9" s="165"/>
    </row>
    <row r="10" spans="1:14" ht="9">
      <c r="A10" s="173"/>
      <c r="B10" s="165"/>
      <c r="D10" s="165"/>
      <c r="F10" s="165"/>
      <c r="H10" s="165"/>
      <c r="J10" s="165"/>
      <c r="L10" s="165"/>
      <c r="N10" s="165"/>
    </row>
    <row r="11" spans="1:14" ht="9">
      <c r="A11" s="173"/>
      <c r="B11" s="165"/>
      <c r="D11" s="165"/>
      <c r="F11" s="165"/>
      <c r="H11" s="165"/>
      <c r="J11" s="165"/>
      <c r="L11" s="165"/>
      <c r="N11" s="165"/>
    </row>
    <row r="12" spans="1:14" ht="9">
      <c r="A12" s="173"/>
      <c r="B12" s="165"/>
      <c r="D12" s="165"/>
      <c r="F12" s="165"/>
      <c r="H12" s="165"/>
      <c r="J12" s="165"/>
      <c r="L12" s="165"/>
      <c r="N12" s="165"/>
    </row>
    <row r="13" spans="1:14" ht="9">
      <c r="A13" s="173"/>
      <c r="B13" s="165"/>
      <c r="D13" s="165"/>
      <c r="F13" s="165"/>
      <c r="H13" s="165"/>
      <c r="J13" s="165"/>
      <c r="L13" s="165"/>
      <c r="N13" s="165"/>
    </row>
    <row r="14" spans="1:14" ht="9">
      <c r="A14" s="173"/>
      <c r="B14" s="165"/>
      <c r="D14" s="165"/>
      <c r="F14" s="165"/>
      <c r="H14" s="165"/>
      <c r="J14" s="165"/>
      <c r="L14" s="165"/>
      <c r="N14" s="165"/>
    </row>
    <row r="15" spans="2:14" ht="9">
      <c r="B15" s="165"/>
      <c r="D15" s="165"/>
      <c r="F15" s="165"/>
      <c r="H15" s="165"/>
      <c r="J15" s="165"/>
      <c r="L15" s="165"/>
      <c r="N15" s="165"/>
    </row>
    <row r="16" spans="2:14" ht="9">
      <c r="B16" s="165"/>
      <c r="D16" s="165"/>
      <c r="F16" s="165"/>
      <c r="H16" s="165"/>
      <c r="J16" s="165"/>
      <c r="L16" s="165"/>
      <c r="N16" s="165"/>
    </row>
    <row r="17" spans="2:14" ht="9">
      <c r="B17" s="165"/>
      <c r="D17" s="165"/>
      <c r="F17" s="165"/>
      <c r="H17" s="165"/>
      <c r="J17" s="165"/>
      <c r="L17" s="165"/>
      <c r="N17" s="165"/>
    </row>
    <row r="18" spans="2:14" ht="9">
      <c r="B18" s="165"/>
      <c r="D18" s="165"/>
      <c r="F18" s="165"/>
      <c r="H18" s="165"/>
      <c r="J18" s="165"/>
      <c r="L18" s="165"/>
      <c r="N18" s="165"/>
    </row>
    <row r="19" spans="2:14" ht="9">
      <c r="B19" s="165"/>
      <c r="D19" s="165"/>
      <c r="F19" s="165"/>
      <c r="H19" s="165"/>
      <c r="J19" s="165"/>
      <c r="L19" s="165"/>
      <c r="N19" s="165"/>
    </row>
    <row r="20" spans="2:14" ht="9">
      <c r="B20" s="165"/>
      <c r="D20" s="165"/>
      <c r="F20" s="165"/>
      <c r="H20" s="165"/>
      <c r="J20" s="165"/>
      <c r="L20" s="165"/>
      <c r="N20" s="165"/>
    </row>
    <row r="21" spans="2:14" ht="9">
      <c r="B21" s="165"/>
      <c r="D21" s="165"/>
      <c r="F21" s="165"/>
      <c r="H21" s="165"/>
      <c r="J21" s="165"/>
      <c r="L21" s="165"/>
      <c r="N21" s="165"/>
    </row>
    <row r="22" spans="2:14" ht="9">
      <c r="B22" s="165"/>
      <c r="D22" s="165"/>
      <c r="F22" s="165"/>
      <c r="H22" s="165"/>
      <c r="J22" s="165"/>
      <c r="L22" s="165"/>
      <c r="N22" s="165"/>
    </row>
    <row r="23" spans="2:14" ht="9">
      <c r="B23" s="165"/>
      <c r="D23" s="165"/>
      <c r="F23" s="165"/>
      <c r="H23" s="165"/>
      <c r="J23" s="165"/>
      <c r="L23" s="165"/>
      <c r="N23" s="165"/>
    </row>
    <row r="24" spans="1:15" ht="9">
      <c r="A24" s="166"/>
      <c r="B24" s="171">
        <f>SUM(B4:B23)</f>
        <v>0</v>
      </c>
      <c r="C24" s="166"/>
      <c r="D24" s="171">
        <f>SUM(D4:D23)</f>
        <v>0</v>
      </c>
      <c r="E24" s="166"/>
      <c r="F24" s="171">
        <f>SUM(F4:F23)</f>
        <v>0</v>
      </c>
      <c r="G24" s="166"/>
      <c r="H24" s="171">
        <f>SUM(H4:H23)</f>
        <v>0</v>
      </c>
      <c r="I24" s="166"/>
      <c r="J24" s="171">
        <f>SUM(J4:J23)</f>
        <v>0</v>
      </c>
      <c r="K24" s="175"/>
      <c r="L24" s="171">
        <f>SUM(L4:L23)</f>
        <v>9.1</v>
      </c>
      <c r="M24" s="166"/>
      <c r="N24" s="171">
        <f>SUM(N4:N23)</f>
        <v>0</v>
      </c>
      <c r="O24" s="166">
        <f>SUM(A24:N24)</f>
        <v>9.1</v>
      </c>
    </row>
    <row r="25" spans="2:14" ht="9">
      <c r="B25" s="165"/>
      <c r="D25" s="165"/>
      <c r="F25" s="165"/>
      <c r="H25" s="165"/>
      <c r="J25" s="165"/>
      <c r="L25" s="165"/>
      <c r="N25" s="165"/>
    </row>
    <row r="26" spans="2:15" ht="9">
      <c r="B26" s="165"/>
      <c r="D26" s="165"/>
      <c r="F26" s="165"/>
      <c r="H26" s="165"/>
      <c r="J26" s="165"/>
      <c r="L26" s="165"/>
      <c r="N26" s="165"/>
      <c r="O26" s="166">
        <f>SUM(O24+O28)</f>
        <v>9.1</v>
      </c>
    </row>
    <row r="27" spans="2:14" ht="9">
      <c r="B27" s="165"/>
      <c r="D27" s="165"/>
      <c r="F27" s="165"/>
      <c r="H27" s="165"/>
      <c r="J27" s="165"/>
      <c r="L27" s="165"/>
      <c r="N27" s="165"/>
    </row>
    <row r="28" spans="2:15" ht="9">
      <c r="B28" s="165"/>
      <c r="D28" s="165"/>
      <c r="F28" s="165"/>
      <c r="H28" s="165"/>
      <c r="J28" s="165" t="s">
        <v>1</v>
      </c>
      <c r="L28" s="165"/>
      <c r="N28" s="165"/>
      <c r="O28" s="166">
        <f>SUM(O29*2)</f>
        <v>0</v>
      </c>
    </row>
    <row r="29" spans="1:15" ht="9">
      <c r="A29" s="166"/>
      <c r="B29" s="171">
        <f>SUM(B25:B28)</f>
        <v>0</v>
      </c>
      <c r="C29" s="166"/>
      <c r="D29" s="171">
        <f>SUM(D25:D28)</f>
        <v>0</v>
      </c>
      <c r="E29" s="166"/>
      <c r="F29" s="171">
        <f>SUM(F25:F28)</f>
        <v>0</v>
      </c>
      <c r="G29" s="166"/>
      <c r="H29" s="171">
        <f>SUM(H25:H28)</f>
        <v>0</v>
      </c>
      <c r="I29" s="166"/>
      <c r="J29" s="171">
        <f>SUM(J25:J28)</f>
        <v>0</v>
      </c>
      <c r="K29" s="175"/>
      <c r="L29" s="171">
        <f>SUM(L25:L28)</f>
        <v>0</v>
      </c>
      <c r="M29" s="166"/>
      <c r="N29" s="171">
        <f>SUM(N25:N28)</f>
        <v>0</v>
      </c>
      <c r="O29" s="166">
        <f>SUM(A29:N29)</f>
        <v>0</v>
      </c>
    </row>
    <row r="30" spans="1:14" ht="9">
      <c r="A30" s="166"/>
      <c r="B30" s="171"/>
      <c r="C30" s="166"/>
      <c r="D30" s="171"/>
      <c r="E30" s="166"/>
      <c r="F30" s="171"/>
      <c r="G30" s="166"/>
      <c r="H30" s="171"/>
      <c r="I30" s="166"/>
      <c r="J30" s="171"/>
      <c r="K30" s="175"/>
      <c r="L30" s="171"/>
      <c r="M30" s="166"/>
      <c r="N30" s="171"/>
    </row>
    <row r="31" spans="1:15" ht="9">
      <c r="A31" s="212" t="s">
        <v>20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3"/>
      <c r="O31" s="169"/>
    </row>
    <row r="32" spans="1:14" ht="9">
      <c r="A32" s="163" t="str">
        <f aca="true" t="shared" si="0" ref="A32:N32">A2</f>
        <v>DEVELING</v>
      </c>
      <c r="B32" s="85" t="str">
        <f t="shared" si="0"/>
        <v>R</v>
      </c>
      <c r="C32" s="163" t="str">
        <f t="shared" si="0"/>
        <v>HUGHES</v>
      </c>
      <c r="D32" s="85" t="str">
        <f t="shared" si="0"/>
        <v>C</v>
      </c>
      <c r="E32" s="163" t="str">
        <f t="shared" si="0"/>
        <v>MUNRO</v>
      </c>
      <c r="F32" s="85" t="str">
        <f t="shared" si="0"/>
        <v>A</v>
      </c>
      <c r="G32" s="163" t="str">
        <f t="shared" si="0"/>
        <v>MOUTON</v>
      </c>
      <c r="H32" s="85" t="str">
        <f t="shared" si="0"/>
        <v>F</v>
      </c>
      <c r="I32" s="163" t="str">
        <f t="shared" si="0"/>
        <v>VAN WYK</v>
      </c>
      <c r="J32" s="85" t="str">
        <f t="shared" si="0"/>
        <v>P</v>
      </c>
      <c r="K32" s="163" t="str">
        <f t="shared" si="0"/>
        <v>VORSTER</v>
      </c>
      <c r="L32" s="85" t="str">
        <f t="shared" si="0"/>
        <v>W</v>
      </c>
      <c r="M32" s="164" t="str">
        <f t="shared" si="0"/>
        <v>M</v>
      </c>
      <c r="N32" s="165" t="str">
        <f t="shared" si="0"/>
        <v>N</v>
      </c>
    </row>
    <row r="33" spans="1:14" ht="9">
      <c r="A33" s="163" t="s">
        <v>11</v>
      </c>
      <c r="B33" s="171" t="s">
        <v>12</v>
      </c>
      <c r="C33" s="163" t="s">
        <v>11</v>
      </c>
      <c r="D33" s="171" t="s">
        <v>12</v>
      </c>
      <c r="E33" s="163" t="s">
        <v>11</v>
      </c>
      <c r="F33" s="171" t="s">
        <v>12</v>
      </c>
      <c r="G33" s="163" t="s">
        <v>11</v>
      </c>
      <c r="H33" s="171" t="s">
        <v>12</v>
      </c>
      <c r="I33" s="163" t="s">
        <v>11</v>
      </c>
      <c r="J33" s="171" t="s">
        <v>12</v>
      </c>
      <c r="K33" s="172" t="s">
        <v>11</v>
      </c>
      <c r="L33" s="171" t="s">
        <v>12</v>
      </c>
      <c r="M33" s="163" t="s">
        <v>11</v>
      </c>
      <c r="N33" s="171" t="s">
        <v>12</v>
      </c>
    </row>
    <row r="34" spans="1:14" ht="9">
      <c r="A34" s="167" t="s">
        <v>359</v>
      </c>
      <c r="B34" s="165">
        <v>23.5</v>
      </c>
      <c r="C34" s="167" t="s">
        <v>175</v>
      </c>
      <c r="D34" s="165">
        <v>6.3</v>
      </c>
      <c r="F34" s="165"/>
      <c r="G34" s="167" t="s">
        <v>359</v>
      </c>
      <c r="H34" s="165">
        <v>29.7</v>
      </c>
      <c r="J34" s="165"/>
      <c r="L34" s="165"/>
      <c r="N34" s="165"/>
    </row>
    <row r="35" spans="2:14" ht="9">
      <c r="B35" s="165"/>
      <c r="D35" s="165"/>
      <c r="F35" s="165"/>
      <c r="H35" s="165"/>
      <c r="J35" s="165"/>
      <c r="L35" s="165"/>
      <c r="N35" s="165"/>
    </row>
    <row r="36" spans="2:14" ht="9">
      <c r="B36" s="165"/>
      <c r="D36" s="165"/>
      <c r="F36" s="165"/>
      <c r="H36" s="165"/>
      <c r="J36" s="165"/>
      <c r="L36" s="165"/>
      <c r="N36" s="165"/>
    </row>
    <row r="37" spans="2:14" ht="9">
      <c r="B37" s="165"/>
      <c r="D37" s="165"/>
      <c r="F37" s="165"/>
      <c r="H37" s="165"/>
      <c r="J37" s="165"/>
      <c r="L37" s="165"/>
      <c r="N37" s="165"/>
    </row>
    <row r="38" spans="2:14" ht="9">
      <c r="B38" s="165"/>
      <c r="D38" s="165"/>
      <c r="F38" s="165"/>
      <c r="H38" s="165"/>
      <c r="J38" s="165"/>
      <c r="L38" s="165"/>
      <c r="N38" s="165"/>
    </row>
    <row r="39" spans="2:14" ht="9">
      <c r="B39" s="165"/>
      <c r="D39" s="165"/>
      <c r="F39" s="165"/>
      <c r="H39" s="165"/>
      <c r="J39" s="165"/>
      <c r="L39" s="165"/>
      <c r="N39" s="165"/>
    </row>
    <row r="40" spans="2:14" ht="9">
      <c r="B40" s="165"/>
      <c r="D40" s="165"/>
      <c r="F40" s="165"/>
      <c r="H40" s="165"/>
      <c r="J40" s="165"/>
      <c r="L40" s="165"/>
      <c r="N40" s="165"/>
    </row>
    <row r="41" spans="2:14" ht="9">
      <c r="B41" s="165"/>
      <c r="D41" s="165"/>
      <c r="F41" s="165"/>
      <c r="H41" s="165"/>
      <c r="J41" s="176"/>
      <c r="L41" s="165"/>
      <c r="N41" s="165"/>
    </row>
    <row r="42" spans="2:14" ht="9">
      <c r="B42" s="165"/>
      <c r="D42" s="165"/>
      <c r="F42" s="165"/>
      <c r="H42" s="165"/>
      <c r="J42" s="165"/>
      <c r="L42" s="165"/>
      <c r="N42" s="165"/>
    </row>
    <row r="43" spans="2:14" ht="9">
      <c r="B43" s="165"/>
      <c r="D43" s="165"/>
      <c r="F43" s="165"/>
      <c r="H43" s="165"/>
      <c r="J43" s="165"/>
      <c r="L43" s="165"/>
      <c r="N43" s="165"/>
    </row>
    <row r="44" spans="2:14" ht="9">
      <c r="B44" s="165"/>
      <c r="D44" s="165"/>
      <c r="F44" s="165"/>
      <c r="H44" s="165"/>
      <c r="J44" s="165"/>
      <c r="L44" s="165"/>
      <c r="N44" s="165"/>
    </row>
    <row r="45" spans="2:14" ht="9">
      <c r="B45" s="165"/>
      <c r="D45" s="165"/>
      <c r="F45" s="165"/>
      <c r="H45" s="165"/>
      <c r="J45" s="165"/>
      <c r="L45" s="165"/>
      <c r="N45" s="165"/>
    </row>
    <row r="46" spans="2:14" ht="9">
      <c r="B46" s="165"/>
      <c r="D46" s="165"/>
      <c r="F46" s="165"/>
      <c r="H46" s="165"/>
      <c r="J46" s="165"/>
      <c r="L46" s="165"/>
      <c r="N46" s="165"/>
    </row>
    <row r="47" spans="2:14" ht="9">
      <c r="B47" s="165"/>
      <c r="D47" s="165"/>
      <c r="F47" s="165"/>
      <c r="H47" s="165"/>
      <c r="J47" s="165"/>
      <c r="L47" s="165"/>
      <c r="N47" s="165"/>
    </row>
    <row r="48" spans="2:14" ht="9">
      <c r="B48" s="165"/>
      <c r="D48" s="165"/>
      <c r="F48" s="165"/>
      <c r="H48" s="165"/>
      <c r="J48" s="165"/>
      <c r="L48" s="165"/>
      <c r="N48" s="165"/>
    </row>
    <row r="49" spans="2:14" ht="9">
      <c r="B49" s="165"/>
      <c r="D49" s="165"/>
      <c r="F49" s="165"/>
      <c r="H49" s="165"/>
      <c r="J49" s="165"/>
      <c r="L49" s="165"/>
      <c r="N49" s="165"/>
    </row>
    <row r="50" spans="2:14" ht="9">
      <c r="B50" s="165"/>
      <c r="D50" s="165"/>
      <c r="F50" s="165"/>
      <c r="H50" s="165"/>
      <c r="J50" s="165"/>
      <c r="L50" s="165"/>
      <c r="N50" s="165"/>
    </row>
    <row r="51" spans="2:14" ht="9">
      <c r="B51" s="165"/>
      <c r="D51" s="165"/>
      <c r="F51" s="165"/>
      <c r="H51" s="165"/>
      <c r="J51" s="165"/>
      <c r="L51" s="165"/>
      <c r="N51" s="165"/>
    </row>
    <row r="52" spans="2:14" ht="9">
      <c r="B52" s="165"/>
      <c r="D52" s="165"/>
      <c r="F52" s="165"/>
      <c r="H52" s="165"/>
      <c r="J52" s="165"/>
      <c r="L52" s="165"/>
      <c r="N52" s="165"/>
    </row>
    <row r="53" spans="2:14" ht="9">
      <c r="B53" s="165"/>
      <c r="D53" s="165"/>
      <c r="F53" s="165"/>
      <c r="H53" s="165"/>
      <c r="J53" s="165"/>
      <c r="L53" s="165"/>
      <c r="N53" s="165"/>
    </row>
    <row r="54" spans="1:15" ht="9">
      <c r="A54" s="166"/>
      <c r="B54" s="171">
        <f>SUM(B34:B53)</f>
        <v>23.5</v>
      </c>
      <c r="C54" s="166"/>
      <c r="D54" s="171">
        <f>SUM(D34:D53)</f>
        <v>6.3</v>
      </c>
      <c r="E54" s="166"/>
      <c r="F54" s="171">
        <f>SUM(F34:F53)</f>
        <v>0</v>
      </c>
      <c r="G54" s="166"/>
      <c r="H54" s="171">
        <f>SUM(H34:H53)</f>
        <v>29.7</v>
      </c>
      <c r="I54" s="166"/>
      <c r="J54" s="171">
        <f>SUM(J34:J53)</f>
        <v>0</v>
      </c>
      <c r="K54" s="175"/>
      <c r="L54" s="171">
        <f>SUM(L34:L53)</f>
        <v>0</v>
      </c>
      <c r="M54" s="166"/>
      <c r="N54" s="171">
        <f>SUM(N34:N53)</f>
        <v>0</v>
      </c>
      <c r="O54" s="166">
        <f>SUM(A54:N54)</f>
        <v>59.5</v>
      </c>
    </row>
    <row r="55" spans="2:14" ht="9">
      <c r="B55" s="165"/>
      <c r="D55" s="165"/>
      <c r="F55" s="165"/>
      <c r="H55" s="165"/>
      <c r="J55" s="165"/>
      <c r="L55" s="165"/>
      <c r="N55" s="165"/>
    </row>
    <row r="56" spans="2:15" ht="9">
      <c r="B56" s="165"/>
      <c r="D56" s="165"/>
      <c r="F56" s="165"/>
      <c r="H56" s="165"/>
      <c r="J56" s="165"/>
      <c r="L56" s="165"/>
      <c r="N56" s="165"/>
      <c r="O56" s="166">
        <f>SUM(O54+O58)</f>
        <v>59.5</v>
      </c>
    </row>
    <row r="57" spans="2:14" ht="9">
      <c r="B57" s="165"/>
      <c r="D57" s="165"/>
      <c r="F57" s="165"/>
      <c r="H57" s="165"/>
      <c r="J57" s="165"/>
      <c r="L57" s="165"/>
      <c r="N57" s="165"/>
    </row>
    <row r="58" spans="2:15" ht="9">
      <c r="B58" s="165"/>
      <c r="D58" s="165"/>
      <c r="F58" s="165"/>
      <c r="H58" s="165"/>
      <c r="J58" s="165"/>
      <c r="L58" s="165"/>
      <c r="N58" s="165"/>
      <c r="O58" s="166">
        <f>SUM(O59*2)</f>
        <v>0</v>
      </c>
    </row>
    <row r="59" spans="1:15" ht="9">
      <c r="A59" s="166"/>
      <c r="B59" s="171">
        <f>SUM(B55:B58)</f>
        <v>0</v>
      </c>
      <c r="C59" s="166"/>
      <c r="D59" s="171">
        <f>SUM(D55:D58)</f>
        <v>0</v>
      </c>
      <c r="E59" s="166"/>
      <c r="F59" s="171">
        <f>SUM(F55:F58)</f>
        <v>0</v>
      </c>
      <c r="G59" s="166"/>
      <c r="H59" s="171">
        <f>SUM(H55:H58)</f>
        <v>0</v>
      </c>
      <c r="I59" s="166"/>
      <c r="J59" s="171">
        <f>SUM(J55:J58)</f>
        <v>0</v>
      </c>
      <c r="K59" s="175"/>
      <c r="L59" s="171">
        <f>SUM(L55:L58)</f>
        <v>0</v>
      </c>
      <c r="M59" s="166"/>
      <c r="N59" s="171">
        <f>SUM(N55:N58)</f>
        <v>0</v>
      </c>
      <c r="O59" s="166">
        <f>SUM(A59:N59)</f>
        <v>0</v>
      </c>
    </row>
    <row r="60" spans="1:14" ht="9">
      <c r="A60" s="166"/>
      <c r="B60" s="171"/>
      <c r="C60" s="166"/>
      <c r="D60" s="171"/>
      <c r="E60" s="166"/>
      <c r="F60" s="171"/>
      <c r="G60" s="166"/>
      <c r="H60" s="171"/>
      <c r="I60" s="166"/>
      <c r="J60" s="171"/>
      <c r="K60" s="175"/>
      <c r="L60" s="171"/>
      <c r="M60" s="166"/>
      <c r="N60" s="171"/>
    </row>
    <row r="61" spans="1:14" ht="9">
      <c r="A61" s="166"/>
      <c r="B61" s="171"/>
      <c r="C61" s="166"/>
      <c r="D61" s="171"/>
      <c r="E61" s="166"/>
      <c r="F61" s="171"/>
      <c r="G61" s="166"/>
      <c r="H61" s="171"/>
      <c r="I61" s="166"/>
      <c r="J61" s="171"/>
      <c r="K61" s="175"/>
      <c r="L61" s="171"/>
      <c r="M61" s="166"/>
      <c r="N61" s="171"/>
    </row>
    <row r="62" spans="1:15" ht="9">
      <c r="A62" s="212" t="s">
        <v>135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3"/>
      <c r="O62" s="169"/>
    </row>
    <row r="63" spans="1:14" ht="9">
      <c r="A63" s="163" t="str">
        <f aca="true" t="shared" si="1" ref="A63:L63">A2</f>
        <v>DEVELING</v>
      </c>
      <c r="B63" s="85" t="str">
        <f t="shared" si="1"/>
        <v>R</v>
      </c>
      <c r="C63" s="163" t="str">
        <f t="shared" si="1"/>
        <v>HUGHES</v>
      </c>
      <c r="D63" s="85" t="str">
        <f t="shared" si="1"/>
        <v>C</v>
      </c>
      <c r="E63" s="163" t="str">
        <f t="shared" si="1"/>
        <v>MUNRO</v>
      </c>
      <c r="F63" s="85" t="str">
        <f t="shared" si="1"/>
        <v>A</v>
      </c>
      <c r="G63" s="163" t="str">
        <f t="shared" si="1"/>
        <v>MOUTON</v>
      </c>
      <c r="H63" s="85" t="str">
        <f t="shared" si="1"/>
        <v>F</v>
      </c>
      <c r="I63" s="163" t="str">
        <f t="shared" si="1"/>
        <v>VAN WYK</v>
      </c>
      <c r="J63" s="85" t="str">
        <f t="shared" si="1"/>
        <v>P</v>
      </c>
      <c r="K63" s="163" t="str">
        <f t="shared" si="1"/>
        <v>VORSTER</v>
      </c>
      <c r="L63" s="85" t="str">
        <f t="shared" si="1"/>
        <v>W</v>
      </c>
      <c r="M63" s="164"/>
      <c r="N63" s="165"/>
    </row>
    <row r="64" spans="1:14" ht="9">
      <c r="A64" s="163" t="s">
        <v>11</v>
      </c>
      <c r="B64" s="171" t="s">
        <v>12</v>
      </c>
      <c r="C64" s="163" t="s">
        <v>11</v>
      </c>
      <c r="D64" s="171" t="s">
        <v>12</v>
      </c>
      <c r="E64" s="163" t="s">
        <v>11</v>
      </c>
      <c r="F64" s="171" t="s">
        <v>12</v>
      </c>
      <c r="G64" s="163" t="s">
        <v>11</v>
      </c>
      <c r="H64" s="171" t="s">
        <v>12</v>
      </c>
      <c r="I64" s="163" t="s">
        <v>11</v>
      </c>
      <c r="J64" s="171" t="s">
        <v>12</v>
      </c>
      <c r="K64" s="172" t="s">
        <v>11</v>
      </c>
      <c r="L64" s="171" t="s">
        <v>12</v>
      </c>
      <c r="M64" s="163" t="s">
        <v>11</v>
      </c>
      <c r="N64" s="171" t="s">
        <v>12</v>
      </c>
    </row>
    <row r="65" spans="1:14" ht="9">
      <c r="A65" s="167" t="s">
        <v>366</v>
      </c>
      <c r="B65" s="165">
        <v>5.4</v>
      </c>
      <c r="C65" s="167" t="s">
        <v>366</v>
      </c>
      <c r="D65" s="165">
        <v>2.3</v>
      </c>
      <c r="F65" s="165"/>
      <c r="G65" s="167" t="s">
        <v>366</v>
      </c>
      <c r="H65" s="165">
        <v>4.7</v>
      </c>
      <c r="I65" s="167" t="s">
        <v>362</v>
      </c>
      <c r="J65" s="165">
        <v>2.9</v>
      </c>
      <c r="L65" s="165"/>
      <c r="N65" s="165"/>
    </row>
    <row r="66" spans="1:14" ht="9">
      <c r="A66" s="167" t="s">
        <v>362</v>
      </c>
      <c r="B66" s="165">
        <v>2.4</v>
      </c>
      <c r="D66" s="165"/>
      <c r="F66" s="165"/>
      <c r="G66" s="167" t="s">
        <v>366</v>
      </c>
      <c r="H66" s="165">
        <v>2.5</v>
      </c>
      <c r="J66" s="165"/>
      <c r="L66" s="165"/>
      <c r="N66" s="165"/>
    </row>
    <row r="67" spans="1:14" ht="9">
      <c r="A67" s="167" t="s">
        <v>362</v>
      </c>
      <c r="B67" s="165">
        <v>3</v>
      </c>
      <c r="D67" s="165"/>
      <c r="F67" s="165"/>
      <c r="H67" s="165"/>
      <c r="J67" s="165"/>
      <c r="L67" s="165"/>
      <c r="N67" s="165"/>
    </row>
    <row r="68" spans="1:14" ht="9">
      <c r="A68" s="167" t="s">
        <v>376</v>
      </c>
      <c r="B68" s="165">
        <v>3.1</v>
      </c>
      <c r="D68" s="165"/>
      <c r="F68" s="165"/>
      <c r="H68" s="165"/>
      <c r="J68" s="165"/>
      <c r="L68" s="165"/>
      <c r="N68" s="165"/>
    </row>
    <row r="69" spans="2:14" ht="9">
      <c r="B69" s="165"/>
      <c r="D69" s="165"/>
      <c r="F69" s="165"/>
      <c r="H69" s="165"/>
      <c r="J69" s="165"/>
      <c r="L69" s="165"/>
      <c r="N69" s="165"/>
    </row>
    <row r="70" spans="2:14" ht="9">
      <c r="B70" s="165"/>
      <c r="D70" s="165"/>
      <c r="F70" s="165"/>
      <c r="H70" s="165"/>
      <c r="J70" s="165"/>
      <c r="L70" s="165"/>
      <c r="N70" s="165"/>
    </row>
    <row r="71" spans="2:14" ht="9">
      <c r="B71" s="165"/>
      <c r="D71" s="165"/>
      <c r="F71" s="165"/>
      <c r="H71" s="165"/>
      <c r="J71" s="165"/>
      <c r="L71" s="165"/>
      <c r="N71" s="165"/>
    </row>
    <row r="72" spans="2:14" ht="9">
      <c r="B72" s="165"/>
      <c r="D72" s="165"/>
      <c r="F72" s="165"/>
      <c r="H72" s="165"/>
      <c r="J72" s="176"/>
      <c r="L72" s="165"/>
      <c r="N72" s="165"/>
    </row>
    <row r="73" spans="2:14" ht="9">
      <c r="B73" s="165"/>
      <c r="D73" s="165"/>
      <c r="F73" s="165"/>
      <c r="H73" s="165"/>
      <c r="J73" s="165"/>
      <c r="L73" s="165"/>
      <c r="N73" s="165"/>
    </row>
    <row r="74" spans="2:14" ht="9">
      <c r="B74" s="165"/>
      <c r="D74" s="165"/>
      <c r="F74" s="165"/>
      <c r="H74" s="165"/>
      <c r="J74" s="165"/>
      <c r="L74" s="165"/>
      <c r="N74" s="165"/>
    </row>
    <row r="75" spans="2:14" ht="9">
      <c r="B75" s="165"/>
      <c r="D75" s="165"/>
      <c r="F75" s="165"/>
      <c r="H75" s="165"/>
      <c r="J75" s="165"/>
      <c r="L75" s="165"/>
      <c r="N75" s="165"/>
    </row>
    <row r="76" spans="2:14" ht="9">
      <c r="B76" s="165"/>
      <c r="D76" s="165"/>
      <c r="F76" s="165"/>
      <c r="H76" s="165"/>
      <c r="J76" s="165"/>
      <c r="L76" s="165"/>
      <c r="N76" s="165"/>
    </row>
    <row r="77" spans="2:14" ht="9">
      <c r="B77" s="165"/>
      <c r="D77" s="165"/>
      <c r="F77" s="165"/>
      <c r="H77" s="165"/>
      <c r="J77" s="165"/>
      <c r="L77" s="165"/>
      <c r="N77" s="165"/>
    </row>
    <row r="78" spans="2:14" ht="9">
      <c r="B78" s="165"/>
      <c r="D78" s="165"/>
      <c r="F78" s="165"/>
      <c r="H78" s="165"/>
      <c r="J78" s="165"/>
      <c r="L78" s="165"/>
      <c r="N78" s="165"/>
    </row>
    <row r="79" spans="2:14" ht="9">
      <c r="B79" s="165"/>
      <c r="D79" s="165"/>
      <c r="F79" s="165"/>
      <c r="H79" s="165"/>
      <c r="J79" s="165"/>
      <c r="L79" s="165"/>
      <c r="N79" s="165"/>
    </row>
    <row r="80" spans="2:14" ht="9">
      <c r="B80" s="165"/>
      <c r="D80" s="165"/>
      <c r="F80" s="165"/>
      <c r="H80" s="165"/>
      <c r="J80" s="165"/>
      <c r="L80" s="165"/>
      <c r="N80" s="165"/>
    </row>
    <row r="81" spans="1:15" ht="9">
      <c r="A81" s="166"/>
      <c r="B81" s="171">
        <f>SUM(B65:B80)</f>
        <v>13.9</v>
      </c>
      <c r="C81" s="166"/>
      <c r="D81" s="171">
        <f>SUM(D65:D80)</f>
        <v>2.3</v>
      </c>
      <c r="E81" s="166"/>
      <c r="F81" s="171">
        <f>SUM(F65:F80)</f>
        <v>0</v>
      </c>
      <c r="G81" s="166"/>
      <c r="H81" s="171">
        <f>SUM(H65:H80)</f>
        <v>7.2</v>
      </c>
      <c r="I81" s="166"/>
      <c r="J81" s="171">
        <f>SUM(J65:J80)</f>
        <v>2.9</v>
      </c>
      <c r="K81" s="175"/>
      <c r="L81" s="171">
        <f>SUM(L65:L80)</f>
        <v>0</v>
      </c>
      <c r="M81" s="166"/>
      <c r="N81" s="171">
        <f>SUM(N65:N80)</f>
        <v>0</v>
      </c>
      <c r="O81" s="166">
        <f>SUM(A81:N81)</f>
        <v>26.299999999999997</v>
      </c>
    </row>
    <row r="82" spans="2:14" ht="9">
      <c r="B82" s="165"/>
      <c r="D82" s="165"/>
      <c r="F82" s="165"/>
      <c r="H82" s="165"/>
      <c r="J82" s="165"/>
      <c r="L82" s="165"/>
      <c r="N82" s="165"/>
    </row>
    <row r="83" spans="2:15" ht="9">
      <c r="B83" s="165"/>
      <c r="D83" s="165"/>
      <c r="F83" s="165"/>
      <c r="H83" s="165"/>
      <c r="J83" s="165"/>
      <c r="L83" s="165"/>
      <c r="N83" s="165"/>
      <c r="O83" s="166">
        <f>SUM(O81+O89)</f>
        <v>26.299999999999997</v>
      </c>
    </row>
    <row r="84" spans="2:14" ht="9">
      <c r="B84" s="165"/>
      <c r="D84" s="165"/>
      <c r="F84" s="165"/>
      <c r="H84" s="165"/>
      <c r="J84" s="165"/>
      <c r="L84" s="165"/>
      <c r="N84" s="165"/>
    </row>
    <row r="85" spans="2:14" ht="9">
      <c r="B85" s="165"/>
      <c r="D85" s="165"/>
      <c r="F85" s="165"/>
      <c r="H85" s="165"/>
      <c r="J85" s="165"/>
      <c r="L85" s="165"/>
      <c r="N85" s="165"/>
    </row>
    <row r="86" spans="2:14" ht="9">
      <c r="B86" s="165"/>
      <c r="D86" s="165"/>
      <c r="F86" s="165"/>
      <c r="H86" s="165"/>
      <c r="J86" s="165"/>
      <c r="L86" s="165"/>
      <c r="N86" s="165"/>
    </row>
    <row r="87" spans="2:14" ht="9">
      <c r="B87" s="165"/>
      <c r="D87" s="165"/>
      <c r="F87" s="165"/>
      <c r="H87" s="165"/>
      <c r="J87" s="165"/>
      <c r="L87" s="165"/>
      <c r="N87" s="165"/>
    </row>
    <row r="88" spans="2:14" ht="9">
      <c r="B88" s="165"/>
      <c r="D88" s="165"/>
      <c r="F88" s="165"/>
      <c r="H88" s="165"/>
      <c r="J88" s="165"/>
      <c r="L88" s="165"/>
      <c r="N88" s="165"/>
    </row>
    <row r="89" spans="2:15" ht="9">
      <c r="B89" s="165"/>
      <c r="D89" s="165"/>
      <c r="F89" s="165"/>
      <c r="H89" s="165"/>
      <c r="J89" s="165"/>
      <c r="L89" s="165"/>
      <c r="N89" s="165"/>
      <c r="O89" s="166">
        <f>SUM(O90*2)</f>
        <v>0</v>
      </c>
    </row>
    <row r="90" spans="1:15" ht="9">
      <c r="A90" s="166"/>
      <c r="B90" s="171">
        <f>SUM(B82:B89)</f>
        <v>0</v>
      </c>
      <c r="C90" s="166"/>
      <c r="D90" s="171">
        <f>SUM(D82:D89)</f>
        <v>0</v>
      </c>
      <c r="E90" s="166"/>
      <c r="F90" s="171">
        <f>SUM(F82:F89)</f>
        <v>0</v>
      </c>
      <c r="G90" s="166"/>
      <c r="H90" s="171">
        <f>SUM(H82:H89)</f>
        <v>0</v>
      </c>
      <c r="I90" s="166"/>
      <c r="J90" s="171">
        <f>SUM(J82:J89)</f>
        <v>0</v>
      </c>
      <c r="K90" s="175"/>
      <c r="L90" s="171">
        <f>SUM(L82:L89)</f>
        <v>0</v>
      </c>
      <c r="M90" s="166"/>
      <c r="N90" s="171">
        <f>SUM(N82:N89)</f>
        <v>0</v>
      </c>
      <c r="O90" s="166">
        <f>SUM(A90:N90)</f>
        <v>0</v>
      </c>
    </row>
    <row r="91" spans="1:14" ht="9">
      <c r="A91" s="166"/>
      <c r="B91" s="177"/>
      <c r="C91" s="166"/>
      <c r="D91" s="177"/>
      <c r="E91" s="166"/>
      <c r="F91" s="177"/>
      <c r="G91" s="166"/>
      <c r="H91" s="177"/>
      <c r="I91" s="166"/>
      <c r="J91" s="177"/>
      <c r="K91" s="175"/>
      <c r="L91" s="177"/>
      <c r="M91" s="166"/>
      <c r="N91" s="177"/>
    </row>
    <row r="92" spans="1:14" ht="9">
      <c r="A92" s="166"/>
      <c r="B92" s="177"/>
      <c r="C92" s="166"/>
      <c r="D92" s="177"/>
      <c r="E92" s="166"/>
      <c r="F92" s="177"/>
      <c r="G92" s="166"/>
      <c r="H92" s="177"/>
      <c r="I92" s="166"/>
      <c r="J92" s="177"/>
      <c r="K92" s="175"/>
      <c r="L92" s="177"/>
      <c r="M92" s="166"/>
      <c r="N92" s="177"/>
    </row>
    <row r="93" spans="1:14" ht="9">
      <c r="A93" s="166"/>
      <c r="B93" s="177"/>
      <c r="C93" s="166"/>
      <c r="D93" s="177"/>
      <c r="E93" s="166"/>
      <c r="F93" s="177"/>
      <c r="G93" s="166"/>
      <c r="H93" s="177"/>
      <c r="I93" s="166"/>
      <c r="J93" s="177"/>
      <c r="K93" s="175"/>
      <c r="L93" s="177"/>
      <c r="M93" s="166"/>
      <c r="N93" s="177"/>
    </row>
    <row r="94" spans="1:14" ht="9">
      <c r="A94" s="166"/>
      <c r="B94" s="177"/>
      <c r="C94" s="166"/>
      <c r="D94" s="177"/>
      <c r="E94" s="166"/>
      <c r="F94" s="177"/>
      <c r="G94" s="166"/>
      <c r="H94" s="177"/>
      <c r="I94" s="166"/>
      <c r="J94" s="177"/>
      <c r="K94" s="175"/>
      <c r="L94" s="177"/>
      <c r="M94" s="166"/>
      <c r="N94" s="177"/>
    </row>
    <row r="95" spans="1:14" ht="9">
      <c r="A95" s="166"/>
      <c r="B95" s="177"/>
      <c r="C95" s="166"/>
      <c r="D95" s="177"/>
      <c r="E95" s="166"/>
      <c r="F95" s="177"/>
      <c r="G95" s="166"/>
      <c r="H95" s="177"/>
      <c r="I95" s="166"/>
      <c r="J95" s="177"/>
      <c r="K95" s="175"/>
      <c r="L95" s="177"/>
      <c r="M95" s="166"/>
      <c r="N95" s="177"/>
    </row>
    <row r="96" spans="1:14" ht="9">
      <c r="A96" s="166"/>
      <c r="B96" s="177"/>
      <c r="C96" s="166"/>
      <c r="D96" s="177"/>
      <c r="E96" s="166"/>
      <c r="F96" s="177"/>
      <c r="G96" s="166"/>
      <c r="H96" s="177"/>
      <c r="I96" s="166"/>
      <c r="J96" s="177"/>
      <c r="K96" s="175"/>
      <c r="L96" s="177"/>
      <c r="M96" s="166"/>
      <c r="N96" s="177"/>
    </row>
    <row r="98" spans="1:11" ht="12.75">
      <c r="A98" s="178" t="s">
        <v>1</v>
      </c>
      <c r="B98" s="179"/>
      <c r="C98" s="180"/>
      <c r="D98" s="179" t="s">
        <v>0</v>
      </c>
      <c r="E98" s="181"/>
      <c r="F98" s="181"/>
      <c r="G98" s="181"/>
      <c r="H98" s="181"/>
      <c r="I98" s="182"/>
      <c r="J98" s="182"/>
      <c r="K98" s="183"/>
    </row>
    <row r="99" spans="1:11" ht="12.75">
      <c r="A99" s="184" t="s">
        <v>7</v>
      </c>
      <c r="B99" s="184"/>
      <c r="C99" s="184" t="s">
        <v>7</v>
      </c>
      <c r="D99" s="184" t="s">
        <v>8</v>
      </c>
      <c r="E99" s="184" t="s">
        <v>9</v>
      </c>
      <c r="F99" s="184" t="s">
        <v>8</v>
      </c>
      <c r="G99" s="184" t="s">
        <v>8</v>
      </c>
      <c r="H99" s="184" t="s">
        <v>9</v>
      </c>
      <c r="I99" s="185" t="s">
        <v>10</v>
      </c>
      <c r="J99" s="185" t="s">
        <v>10</v>
      </c>
      <c r="K99" s="183"/>
    </row>
    <row r="100" spans="1:11" ht="12.75">
      <c r="A100" s="184" t="s">
        <v>13</v>
      </c>
      <c r="B100" s="184" t="s">
        <v>14</v>
      </c>
      <c r="C100" s="184" t="s">
        <v>15</v>
      </c>
      <c r="D100" s="184" t="s">
        <v>16</v>
      </c>
      <c r="E100" s="184" t="s">
        <v>16</v>
      </c>
      <c r="F100" s="184" t="s">
        <v>17</v>
      </c>
      <c r="G100" s="184" t="s">
        <v>18</v>
      </c>
      <c r="H100" s="184" t="s">
        <v>18</v>
      </c>
      <c r="I100" s="185" t="s">
        <v>16</v>
      </c>
      <c r="J100" s="185" t="s">
        <v>17</v>
      </c>
      <c r="K100" s="183"/>
    </row>
    <row r="101" spans="1:11" ht="12.75">
      <c r="A101" s="186" t="str">
        <f>A2</f>
        <v>DEVELING</v>
      </c>
      <c r="B101" s="187" t="str">
        <f>B2</f>
        <v>R</v>
      </c>
      <c r="C101" s="188"/>
      <c r="D101" s="189">
        <f>SUM(B29)</f>
        <v>0</v>
      </c>
      <c r="E101" s="189">
        <f>SUM(D101*2)</f>
        <v>0</v>
      </c>
      <c r="F101" s="189">
        <f>SUM(B24)</f>
        <v>0</v>
      </c>
      <c r="G101" s="189">
        <f>SUM(F101+D101)</f>
        <v>0</v>
      </c>
      <c r="H101" s="189">
        <f>SUM(E101+F101)</f>
        <v>0</v>
      </c>
      <c r="I101" s="190">
        <f>COUNTA(A25:A28)</f>
        <v>0</v>
      </c>
      <c r="J101" s="190">
        <f>COUNTA(A4:A23)</f>
        <v>0</v>
      </c>
      <c r="K101" s="183"/>
    </row>
    <row r="102" spans="1:11" ht="12.75">
      <c r="A102" s="186" t="str">
        <f>C2</f>
        <v>HUGHES</v>
      </c>
      <c r="B102" s="187" t="str">
        <f>D2</f>
        <v>C</v>
      </c>
      <c r="C102" s="188"/>
      <c r="D102" s="189">
        <f>SUM(D29)</f>
        <v>0</v>
      </c>
      <c r="E102" s="189">
        <f aca="true" t="shared" si="2" ref="E102:E107">SUM(D102*2)</f>
        <v>0</v>
      </c>
      <c r="F102" s="189">
        <f>SUM(D24)</f>
        <v>0</v>
      </c>
      <c r="G102" s="189">
        <f aca="true" t="shared" si="3" ref="G102:G107">SUM(F102+D102)</f>
        <v>0</v>
      </c>
      <c r="H102" s="189">
        <f aca="true" t="shared" si="4" ref="H102:H107">SUM(E102+F102)</f>
        <v>0</v>
      </c>
      <c r="I102" s="190">
        <f>COUNTA(C25:C28)</f>
        <v>0</v>
      </c>
      <c r="J102" s="190">
        <f>COUNTA(C4:C23)</f>
        <v>0</v>
      </c>
      <c r="K102" s="183"/>
    </row>
    <row r="103" spans="1:11" ht="12.75">
      <c r="A103" s="186" t="str">
        <f>E2</f>
        <v>MUNRO</v>
      </c>
      <c r="B103" s="187" t="str">
        <f>F2</f>
        <v>A</v>
      </c>
      <c r="C103" s="188"/>
      <c r="D103" s="189">
        <f>SUM(F29)</f>
        <v>0</v>
      </c>
      <c r="E103" s="189">
        <f t="shared" si="2"/>
        <v>0</v>
      </c>
      <c r="F103" s="189">
        <f>SUM(F24)</f>
        <v>0</v>
      </c>
      <c r="G103" s="189">
        <f t="shared" si="3"/>
        <v>0</v>
      </c>
      <c r="H103" s="189">
        <f t="shared" si="4"/>
        <v>0</v>
      </c>
      <c r="I103" s="190">
        <f>COUNTA(E25:E28)</f>
        <v>0</v>
      </c>
      <c r="J103" s="190">
        <f>COUNTA(E4:E23)</f>
        <v>0</v>
      </c>
      <c r="K103" s="183"/>
    </row>
    <row r="104" spans="1:11" ht="12.75">
      <c r="A104" s="186" t="str">
        <f>G2</f>
        <v>MOUTON</v>
      </c>
      <c r="B104" s="187" t="str">
        <f>H2</f>
        <v>F</v>
      </c>
      <c r="C104" s="188"/>
      <c r="D104" s="189">
        <f>SUM(H29)</f>
        <v>0</v>
      </c>
      <c r="E104" s="189">
        <f t="shared" si="2"/>
        <v>0</v>
      </c>
      <c r="F104" s="189">
        <f>SUM(H24)</f>
        <v>0</v>
      </c>
      <c r="G104" s="189">
        <f t="shared" si="3"/>
        <v>0</v>
      </c>
      <c r="H104" s="189">
        <f t="shared" si="4"/>
        <v>0</v>
      </c>
      <c r="I104" s="190">
        <f>COUNTA(G25:G28)</f>
        <v>0</v>
      </c>
      <c r="J104" s="190">
        <f>COUNTA(G4:G23)</f>
        <v>0</v>
      </c>
      <c r="K104" s="183"/>
    </row>
    <row r="105" spans="1:11" ht="12.75">
      <c r="A105" s="186" t="str">
        <f>I2</f>
        <v>VAN WYK</v>
      </c>
      <c r="B105" s="187" t="str">
        <f>J2</f>
        <v>P</v>
      </c>
      <c r="C105" s="188"/>
      <c r="D105" s="189">
        <f>SUM(J29)</f>
        <v>0</v>
      </c>
      <c r="E105" s="189">
        <f t="shared" si="2"/>
        <v>0</v>
      </c>
      <c r="F105" s="189">
        <f>SUM(J24)</f>
        <v>0</v>
      </c>
      <c r="G105" s="189">
        <f t="shared" si="3"/>
        <v>0</v>
      </c>
      <c r="H105" s="189">
        <f t="shared" si="4"/>
        <v>0</v>
      </c>
      <c r="I105" s="190">
        <f>COUNTA(I25:I28)</f>
        <v>0</v>
      </c>
      <c r="J105" s="190">
        <f>COUNTA(I4:I23)</f>
        <v>0</v>
      </c>
      <c r="K105" s="183"/>
    </row>
    <row r="106" spans="1:11" ht="12.75">
      <c r="A106" s="186" t="str">
        <f>K2</f>
        <v>VORSTER</v>
      </c>
      <c r="B106" s="187" t="str">
        <f>L2</f>
        <v>W</v>
      </c>
      <c r="C106" s="188"/>
      <c r="D106" s="189">
        <f>SUM(L29)</f>
        <v>0</v>
      </c>
      <c r="E106" s="189">
        <f t="shared" si="2"/>
        <v>0</v>
      </c>
      <c r="F106" s="189">
        <f>SUM(L24)</f>
        <v>9.1</v>
      </c>
      <c r="G106" s="189">
        <f t="shared" si="3"/>
        <v>9.1</v>
      </c>
      <c r="H106" s="189">
        <f t="shared" si="4"/>
        <v>9.1</v>
      </c>
      <c r="I106" s="190">
        <f>COUNTA(K25:K28)</f>
        <v>0</v>
      </c>
      <c r="J106" s="190">
        <f>COUNTA(K4:K23)</f>
        <v>1</v>
      </c>
      <c r="K106" s="183"/>
    </row>
    <row r="107" spans="1:11" ht="13.5" thickBot="1">
      <c r="A107" s="186" t="str">
        <f>M2</f>
        <v>M</v>
      </c>
      <c r="B107" s="189" t="str">
        <f>N2</f>
        <v>N</v>
      </c>
      <c r="C107" s="188"/>
      <c r="D107" s="189"/>
      <c r="E107" s="189">
        <f t="shared" si="2"/>
        <v>0</v>
      </c>
      <c r="F107" s="189"/>
      <c r="G107" s="189">
        <f t="shared" si="3"/>
        <v>0</v>
      </c>
      <c r="H107" s="189">
        <f t="shared" si="4"/>
        <v>0</v>
      </c>
      <c r="I107" s="190">
        <f>COUNTA(M25:M28)</f>
        <v>0</v>
      </c>
      <c r="J107" s="190">
        <f>COUNTA(M4:M23)</f>
        <v>0</v>
      </c>
      <c r="K107" s="183"/>
    </row>
    <row r="108" spans="1:11" ht="14.25" thickBot="1" thickTop="1">
      <c r="A108" s="191" t="s">
        <v>19</v>
      </c>
      <c r="B108" s="192"/>
      <c r="C108" s="193"/>
      <c r="D108" s="194">
        <f aca="true" t="shared" si="5" ref="D108:J108">SUM(D101:D107)</f>
        <v>0</v>
      </c>
      <c r="E108" s="194">
        <f t="shared" si="5"/>
        <v>0</v>
      </c>
      <c r="F108" s="194">
        <f t="shared" si="5"/>
        <v>9.1</v>
      </c>
      <c r="G108" s="194">
        <f t="shared" si="5"/>
        <v>9.1</v>
      </c>
      <c r="H108" s="194">
        <f t="shared" si="5"/>
        <v>9.1</v>
      </c>
      <c r="I108" s="190">
        <f t="shared" si="5"/>
        <v>0</v>
      </c>
      <c r="J108" s="190">
        <f t="shared" si="5"/>
        <v>1</v>
      </c>
      <c r="K108" s="183"/>
    </row>
    <row r="109" spans="1:11" ht="13.5" thickTop="1">
      <c r="A109" s="195"/>
      <c r="B109" s="196"/>
      <c r="C109" s="195"/>
      <c r="D109" s="197"/>
      <c r="E109" s="197"/>
      <c r="F109" s="197"/>
      <c r="G109" s="197"/>
      <c r="H109" s="197"/>
      <c r="I109" s="198"/>
      <c r="J109" s="198"/>
      <c r="K109" s="183"/>
    </row>
    <row r="110" spans="1:11" ht="12.75">
      <c r="A110" s="178" t="s">
        <v>1</v>
      </c>
      <c r="B110" s="179"/>
      <c r="C110" s="180"/>
      <c r="D110" s="179" t="s">
        <v>20</v>
      </c>
      <c r="E110" s="181"/>
      <c r="F110" s="181"/>
      <c r="G110" s="181"/>
      <c r="H110" s="181"/>
      <c r="I110" s="182"/>
      <c r="J110" s="182"/>
      <c r="K110" s="183"/>
    </row>
    <row r="111" spans="1:11" ht="12.75">
      <c r="A111" s="184" t="s">
        <v>7</v>
      </c>
      <c r="B111" s="184"/>
      <c r="C111" s="184" t="s">
        <v>7</v>
      </c>
      <c r="D111" s="184" t="s">
        <v>8</v>
      </c>
      <c r="E111" s="184" t="s">
        <v>9</v>
      </c>
      <c r="F111" s="184" t="s">
        <v>8</v>
      </c>
      <c r="G111" s="184" t="s">
        <v>8</v>
      </c>
      <c r="H111" s="184" t="s">
        <v>9</v>
      </c>
      <c r="I111" s="185" t="s">
        <v>10</v>
      </c>
      <c r="J111" s="185" t="s">
        <v>10</v>
      </c>
      <c r="K111" s="183"/>
    </row>
    <row r="112" spans="1:11" ht="12.75">
      <c r="A112" s="184" t="s">
        <v>13</v>
      </c>
      <c r="B112" s="184" t="s">
        <v>14</v>
      </c>
      <c r="C112" s="184" t="s">
        <v>15</v>
      </c>
      <c r="D112" s="184" t="s">
        <v>16</v>
      </c>
      <c r="E112" s="184" t="s">
        <v>16</v>
      </c>
      <c r="F112" s="184" t="s">
        <v>17</v>
      </c>
      <c r="G112" s="184" t="s">
        <v>18</v>
      </c>
      <c r="H112" s="184" t="s">
        <v>18</v>
      </c>
      <c r="I112" s="185" t="s">
        <v>16</v>
      </c>
      <c r="J112" s="185" t="s">
        <v>17</v>
      </c>
      <c r="K112" s="183"/>
    </row>
    <row r="113" spans="1:11" ht="12.75">
      <c r="A113" s="186" t="str">
        <f>A2</f>
        <v>DEVELING</v>
      </c>
      <c r="B113" s="187" t="str">
        <f>B2</f>
        <v>R</v>
      </c>
      <c r="C113" s="188"/>
      <c r="D113" s="189">
        <f>SUM(B59)</f>
        <v>0</v>
      </c>
      <c r="E113" s="189">
        <f>SUM(D113*2)</f>
        <v>0</v>
      </c>
      <c r="F113" s="189">
        <f>SUM(B54)</f>
        <v>23.5</v>
      </c>
      <c r="G113" s="189">
        <f>SUM(F113+D113)</f>
        <v>23.5</v>
      </c>
      <c r="H113" s="189">
        <f>SUM(E113+F113)</f>
        <v>23.5</v>
      </c>
      <c r="I113" s="190">
        <f>COUNTA(A55:A59)</f>
        <v>0</v>
      </c>
      <c r="J113" s="190">
        <f>COUNTA(A34:A53)</f>
        <v>1</v>
      </c>
      <c r="K113" s="183"/>
    </row>
    <row r="114" spans="1:11" ht="12.75">
      <c r="A114" s="186" t="str">
        <f>C2</f>
        <v>HUGHES</v>
      </c>
      <c r="B114" s="187" t="str">
        <f>D2</f>
        <v>C</v>
      </c>
      <c r="C114" s="188"/>
      <c r="D114" s="189">
        <f>SUM(D59)</f>
        <v>0</v>
      </c>
      <c r="E114" s="189">
        <f aca="true" t="shared" si="6" ref="E114:E119">SUM(D114*2)</f>
        <v>0</v>
      </c>
      <c r="F114" s="189">
        <f>SUM(D54)</f>
        <v>6.3</v>
      </c>
      <c r="G114" s="189">
        <f aca="true" t="shared" si="7" ref="G114:G119">SUM(F114+D114)</f>
        <v>6.3</v>
      </c>
      <c r="H114" s="189">
        <f aca="true" t="shared" si="8" ref="H114:H119">SUM(E114+F114)</f>
        <v>6.3</v>
      </c>
      <c r="I114" s="190">
        <f>COUNTA(C55:C59)</f>
        <v>0</v>
      </c>
      <c r="J114" s="190">
        <f>COUNTA(C34:C53)</f>
        <v>1</v>
      </c>
      <c r="K114" s="183"/>
    </row>
    <row r="115" spans="1:11" ht="12.75">
      <c r="A115" s="186" t="str">
        <f>E2</f>
        <v>MUNRO</v>
      </c>
      <c r="B115" s="187" t="str">
        <f>F2</f>
        <v>A</v>
      </c>
      <c r="C115" s="188"/>
      <c r="D115" s="189">
        <f>SUM(F59)</f>
        <v>0</v>
      </c>
      <c r="E115" s="189">
        <f t="shared" si="6"/>
        <v>0</v>
      </c>
      <c r="F115" s="189">
        <f>SUM(F54)</f>
        <v>0</v>
      </c>
      <c r="G115" s="189">
        <f t="shared" si="7"/>
        <v>0</v>
      </c>
      <c r="H115" s="189">
        <f t="shared" si="8"/>
        <v>0</v>
      </c>
      <c r="I115" s="190">
        <f>COUNTA(E55:E59)</f>
        <v>0</v>
      </c>
      <c r="J115" s="190">
        <f>COUNTA(E34:E53)</f>
        <v>0</v>
      </c>
      <c r="K115" s="183"/>
    </row>
    <row r="116" spans="1:11" ht="12.75">
      <c r="A116" s="186" t="str">
        <f>G2</f>
        <v>MOUTON</v>
      </c>
      <c r="B116" s="187" t="str">
        <f>H2</f>
        <v>F</v>
      </c>
      <c r="C116" s="188"/>
      <c r="D116" s="189">
        <f>SUM(H59)</f>
        <v>0</v>
      </c>
      <c r="E116" s="189">
        <f t="shared" si="6"/>
        <v>0</v>
      </c>
      <c r="F116" s="189">
        <f>SUM(H54)</f>
        <v>29.7</v>
      </c>
      <c r="G116" s="189">
        <f t="shared" si="7"/>
        <v>29.7</v>
      </c>
      <c r="H116" s="189">
        <f t="shared" si="8"/>
        <v>29.7</v>
      </c>
      <c r="I116" s="190">
        <f>COUNTA(G55:G59)</f>
        <v>0</v>
      </c>
      <c r="J116" s="190">
        <f>COUNTA(G34:G53)</f>
        <v>1</v>
      </c>
      <c r="K116" s="183"/>
    </row>
    <row r="117" spans="1:11" ht="12.75">
      <c r="A117" s="186" t="str">
        <f>I2</f>
        <v>VAN WYK</v>
      </c>
      <c r="B117" s="187" t="str">
        <f>J2</f>
        <v>P</v>
      </c>
      <c r="C117" s="188"/>
      <c r="D117" s="189">
        <f>SUM(J59)</f>
        <v>0</v>
      </c>
      <c r="E117" s="189">
        <f t="shared" si="6"/>
        <v>0</v>
      </c>
      <c r="F117" s="189">
        <f>SUM(J54)</f>
        <v>0</v>
      </c>
      <c r="G117" s="189">
        <f t="shared" si="7"/>
        <v>0</v>
      </c>
      <c r="H117" s="189">
        <f t="shared" si="8"/>
        <v>0</v>
      </c>
      <c r="I117" s="190">
        <f>COUNTA(I55:I59)</f>
        <v>0</v>
      </c>
      <c r="J117" s="190">
        <f>COUNTA(I34:I53)</f>
        <v>0</v>
      </c>
      <c r="K117" s="183"/>
    </row>
    <row r="118" spans="1:11" ht="12.75">
      <c r="A118" s="186" t="str">
        <f>K2</f>
        <v>VORSTER</v>
      </c>
      <c r="B118" s="187" t="str">
        <f>L2</f>
        <v>W</v>
      </c>
      <c r="C118" s="188"/>
      <c r="D118" s="189">
        <f>SUM(L59)</f>
        <v>0</v>
      </c>
      <c r="E118" s="189">
        <f t="shared" si="6"/>
        <v>0</v>
      </c>
      <c r="F118" s="189">
        <f>SUM(L54)</f>
        <v>0</v>
      </c>
      <c r="G118" s="189">
        <f t="shared" si="7"/>
        <v>0</v>
      </c>
      <c r="H118" s="189">
        <f t="shared" si="8"/>
        <v>0</v>
      </c>
      <c r="I118" s="190">
        <f>COUNTA(K55:K59)</f>
        <v>0</v>
      </c>
      <c r="J118" s="190">
        <f>COUNTA(K34:K53)</f>
        <v>0</v>
      </c>
      <c r="K118" s="183"/>
    </row>
    <row r="119" spans="1:11" ht="13.5" thickBot="1">
      <c r="A119" s="186" t="str">
        <f>M2</f>
        <v>M</v>
      </c>
      <c r="B119" s="189" t="str">
        <f>N2</f>
        <v>N</v>
      </c>
      <c r="C119" s="188"/>
      <c r="D119" s="189"/>
      <c r="E119" s="189">
        <f t="shared" si="6"/>
        <v>0</v>
      </c>
      <c r="F119" s="189"/>
      <c r="G119" s="189">
        <f t="shared" si="7"/>
        <v>0</v>
      </c>
      <c r="H119" s="189">
        <f t="shared" si="8"/>
        <v>0</v>
      </c>
      <c r="I119" s="190">
        <f>COUNTA(M55:M59)</f>
        <v>0</v>
      </c>
      <c r="J119" s="190">
        <f>COUNTA(M34:M53)</f>
        <v>0</v>
      </c>
      <c r="K119" s="183"/>
    </row>
    <row r="120" spans="1:11" ht="14.25" thickBot="1" thickTop="1">
      <c r="A120" s="191" t="s">
        <v>19</v>
      </c>
      <c r="B120" s="192"/>
      <c r="C120" s="193"/>
      <c r="D120" s="194">
        <f aca="true" t="shared" si="9" ref="D120:J120">SUM(D113:D119)</f>
        <v>0</v>
      </c>
      <c r="E120" s="194">
        <f t="shared" si="9"/>
        <v>0</v>
      </c>
      <c r="F120" s="194">
        <f t="shared" si="9"/>
        <v>59.5</v>
      </c>
      <c r="G120" s="194">
        <f t="shared" si="9"/>
        <v>59.5</v>
      </c>
      <c r="H120" s="194">
        <f t="shared" si="9"/>
        <v>59.5</v>
      </c>
      <c r="I120" s="190">
        <f t="shared" si="9"/>
        <v>0</v>
      </c>
      <c r="J120" s="190">
        <f t="shared" si="9"/>
        <v>3</v>
      </c>
      <c r="K120" s="183"/>
    </row>
    <row r="121" spans="1:11" ht="13.5" thickTop="1">
      <c r="A121" s="195"/>
      <c r="B121" s="196"/>
      <c r="C121" s="195"/>
      <c r="D121" s="199"/>
      <c r="E121" s="199"/>
      <c r="F121" s="199"/>
      <c r="G121" s="199"/>
      <c r="H121" s="199"/>
      <c r="I121" s="198"/>
      <c r="J121" s="198"/>
      <c r="K121" s="183"/>
    </row>
    <row r="122" spans="1:11" ht="12.75">
      <c r="A122" s="178" t="s">
        <v>1</v>
      </c>
      <c r="B122" s="179"/>
      <c r="C122" s="180"/>
      <c r="D122" s="179" t="s">
        <v>135</v>
      </c>
      <c r="E122" s="181"/>
      <c r="F122" s="181"/>
      <c r="G122" s="181"/>
      <c r="H122" s="181"/>
      <c r="I122" s="182"/>
      <c r="J122" s="182"/>
      <c r="K122" s="183"/>
    </row>
    <row r="123" spans="1:11" ht="12.75">
      <c r="A123" s="184" t="s">
        <v>7</v>
      </c>
      <c r="B123" s="184"/>
      <c r="C123" s="184" t="s">
        <v>7</v>
      </c>
      <c r="D123" s="184" t="s">
        <v>8</v>
      </c>
      <c r="E123" s="184" t="s">
        <v>9</v>
      </c>
      <c r="F123" s="184" t="s">
        <v>8</v>
      </c>
      <c r="G123" s="184" t="s">
        <v>8</v>
      </c>
      <c r="H123" s="184" t="s">
        <v>9</v>
      </c>
      <c r="I123" s="185" t="s">
        <v>10</v>
      </c>
      <c r="J123" s="185" t="s">
        <v>10</v>
      </c>
      <c r="K123" s="183"/>
    </row>
    <row r="124" spans="1:11" ht="12.75">
      <c r="A124" s="184" t="s">
        <v>13</v>
      </c>
      <c r="B124" s="184" t="s">
        <v>14</v>
      </c>
      <c r="C124" s="184" t="s">
        <v>15</v>
      </c>
      <c r="D124" s="184" t="s">
        <v>16</v>
      </c>
      <c r="E124" s="184" t="s">
        <v>16</v>
      </c>
      <c r="F124" s="184" t="s">
        <v>17</v>
      </c>
      <c r="G124" s="184" t="s">
        <v>18</v>
      </c>
      <c r="H124" s="184" t="s">
        <v>18</v>
      </c>
      <c r="I124" s="185" t="s">
        <v>16</v>
      </c>
      <c r="J124" s="185" t="s">
        <v>17</v>
      </c>
      <c r="K124" s="183"/>
    </row>
    <row r="125" spans="1:11" ht="12.75">
      <c r="A125" s="186" t="str">
        <f>A2</f>
        <v>DEVELING</v>
      </c>
      <c r="B125" s="187" t="str">
        <f>B2</f>
        <v>R</v>
      </c>
      <c r="C125" s="188"/>
      <c r="D125" s="189">
        <f>SUM(B90)</f>
        <v>0</v>
      </c>
      <c r="E125" s="189">
        <f>SUM(D125*2)</f>
        <v>0</v>
      </c>
      <c r="F125" s="189">
        <f>SUM(B81)</f>
        <v>13.9</v>
      </c>
      <c r="G125" s="189">
        <f>SUM(F125+D125)</f>
        <v>13.9</v>
      </c>
      <c r="H125" s="189">
        <f>SUM(E125+F125)</f>
        <v>13.9</v>
      </c>
      <c r="I125" s="190">
        <f>COUNTA(A82:A89)</f>
        <v>0</v>
      </c>
      <c r="J125" s="190">
        <f>COUNTA(A65:A80)</f>
        <v>4</v>
      </c>
      <c r="K125" s="183"/>
    </row>
    <row r="126" spans="1:11" ht="12.75">
      <c r="A126" s="186" t="str">
        <f>C2</f>
        <v>HUGHES</v>
      </c>
      <c r="B126" s="187" t="str">
        <f>D2</f>
        <v>C</v>
      </c>
      <c r="C126" s="188"/>
      <c r="D126" s="189">
        <f>SUM(D90)</f>
        <v>0</v>
      </c>
      <c r="E126" s="189">
        <f aca="true" t="shared" si="10" ref="E126:E131">SUM(D126*2)</f>
        <v>0</v>
      </c>
      <c r="F126" s="189">
        <f>SUM(D81)</f>
        <v>2.3</v>
      </c>
      <c r="G126" s="189">
        <f aca="true" t="shared" si="11" ref="G126:G131">SUM(F126+D126)</f>
        <v>2.3</v>
      </c>
      <c r="H126" s="189">
        <f aca="true" t="shared" si="12" ref="H126:H131">SUM(E126+F126)</f>
        <v>2.3</v>
      </c>
      <c r="I126" s="190">
        <f>COUNTA(C82:C89)</f>
        <v>0</v>
      </c>
      <c r="J126" s="190">
        <f>COUNTA(C65:C80)</f>
        <v>1</v>
      </c>
      <c r="K126" s="183"/>
    </row>
    <row r="127" spans="1:11" ht="12.75">
      <c r="A127" s="186" t="str">
        <f>E2</f>
        <v>MUNRO</v>
      </c>
      <c r="B127" s="187" t="str">
        <f>F2</f>
        <v>A</v>
      </c>
      <c r="C127" s="188"/>
      <c r="D127" s="189">
        <f>SUM(F90)</f>
        <v>0</v>
      </c>
      <c r="E127" s="189">
        <f t="shared" si="10"/>
        <v>0</v>
      </c>
      <c r="F127" s="189">
        <f>SUM(F81)</f>
        <v>0</v>
      </c>
      <c r="G127" s="189">
        <f t="shared" si="11"/>
        <v>0</v>
      </c>
      <c r="H127" s="189">
        <f t="shared" si="12"/>
        <v>0</v>
      </c>
      <c r="I127" s="190">
        <f>COUNTA(E82:E89)</f>
        <v>0</v>
      </c>
      <c r="J127" s="190">
        <f>COUNTA(E65:E80)</f>
        <v>0</v>
      </c>
      <c r="K127" s="183"/>
    </row>
    <row r="128" spans="1:11" ht="12.75">
      <c r="A128" s="186" t="str">
        <f>G2</f>
        <v>MOUTON</v>
      </c>
      <c r="B128" s="187" t="str">
        <f>H2</f>
        <v>F</v>
      </c>
      <c r="C128" s="188"/>
      <c r="D128" s="189">
        <f>SUM(H90)</f>
        <v>0</v>
      </c>
      <c r="E128" s="189">
        <f t="shared" si="10"/>
        <v>0</v>
      </c>
      <c r="F128" s="189">
        <f>SUM(H81)</f>
        <v>7.2</v>
      </c>
      <c r="G128" s="189">
        <f t="shared" si="11"/>
        <v>7.2</v>
      </c>
      <c r="H128" s="189">
        <f t="shared" si="12"/>
        <v>7.2</v>
      </c>
      <c r="I128" s="190">
        <f>COUNTA(G82:G89)</f>
        <v>0</v>
      </c>
      <c r="J128" s="190">
        <f>COUNTA(G65:G80)</f>
        <v>2</v>
      </c>
      <c r="K128" s="183"/>
    </row>
    <row r="129" spans="1:11" ht="12.75">
      <c r="A129" s="186" t="str">
        <f>I2</f>
        <v>VAN WYK</v>
      </c>
      <c r="B129" s="187" t="str">
        <f>J2</f>
        <v>P</v>
      </c>
      <c r="C129" s="188"/>
      <c r="D129" s="189">
        <f>SUM(J90)</f>
        <v>0</v>
      </c>
      <c r="E129" s="189">
        <f t="shared" si="10"/>
        <v>0</v>
      </c>
      <c r="F129" s="189">
        <f>SUM(J81)</f>
        <v>2.9</v>
      </c>
      <c r="G129" s="189">
        <f t="shared" si="11"/>
        <v>2.9</v>
      </c>
      <c r="H129" s="189">
        <f t="shared" si="12"/>
        <v>2.9</v>
      </c>
      <c r="I129" s="190">
        <f>COUNTA(I82:I89)</f>
        <v>0</v>
      </c>
      <c r="J129" s="190">
        <f>COUNTA(I65:I80)</f>
        <v>1</v>
      </c>
      <c r="K129" s="183"/>
    </row>
    <row r="130" spans="1:11" ht="12.75">
      <c r="A130" s="186" t="str">
        <f>K2</f>
        <v>VORSTER</v>
      </c>
      <c r="B130" s="187" t="str">
        <f>L2</f>
        <v>W</v>
      </c>
      <c r="C130" s="188"/>
      <c r="D130" s="189">
        <f>SUM(L90)</f>
        <v>0</v>
      </c>
      <c r="E130" s="189">
        <f t="shared" si="10"/>
        <v>0</v>
      </c>
      <c r="F130" s="189">
        <f>SUM(L81)</f>
        <v>0</v>
      </c>
      <c r="G130" s="189">
        <f t="shared" si="11"/>
        <v>0</v>
      </c>
      <c r="H130" s="189">
        <f t="shared" si="12"/>
        <v>0</v>
      </c>
      <c r="I130" s="190">
        <f>COUNTA(K82:K89)</f>
        <v>0</v>
      </c>
      <c r="J130" s="190">
        <f>COUNTA(K65:K80)</f>
        <v>0</v>
      </c>
      <c r="K130" s="183"/>
    </row>
    <row r="131" spans="1:11" ht="13.5" thickBot="1">
      <c r="A131" s="186" t="str">
        <f>M2</f>
        <v>M</v>
      </c>
      <c r="B131" s="189" t="str">
        <f>N2</f>
        <v>N</v>
      </c>
      <c r="C131" s="188"/>
      <c r="D131" s="189"/>
      <c r="E131" s="189">
        <f t="shared" si="10"/>
        <v>0</v>
      </c>
      <c r="F131" s="189"/>
      <c r="G131" s="189">
        <f t="shared" si="11"/>
        <v>0</v>
      </c>
      <c r="H131" s="189">
        <f t="shared" si="12"/>
        <v>0</v>
      </c>
      <c r="I131" s="190">
        <f>COUNTA(M82:M89)</f>
        <v>0</v>
      </c>
      <c r="J131" s="190">
        <f>COUNTA(M65:M80)</f>
        <v>0</v>
      </c>
      <c r="K131" s="183"/>
    </row>
    <row r="132" spans="1:11" ht="14.25" thickBot="1" thickTop="1">
      <c r="A132" s="191" t="s">
        <v>19</v>
      </c>
      <c r="B132" s="192"/>
      <c r="C132" s="193"/>
      <c r="D132" s="194">
        <f>SUM(D125:D131)</f>
        <v>0</v>
      </c>
      <c r="E132" s="194">
        <f aca="true" t="shared" si="13" ref="E132:J132">SUM(E125:E131)</f>
        <v>0</v>
      </c>
      <c r="F132" s="194">
        <f t="shared" si="13"/>
        <v>26.299999999999997</v>
      </c>
      <c r="G132" s="194">
        <f t="shared" si="13"/>
        <v>26.299999999999997</v>
      </c>
      <c r="H132" s="194">
        <f t="shared" si="13"/>
        <v>26.299999999999997</v>
      </c>
      <c r="I132" s="190">
        <f t="shared" si="13"/>
        <v>0</v>
      </c>
      <c r="J132" s="190">
        <f t="shared" si="13"/>
        <v>8</v>
      </c>
      <c r="K132" s="183"/>
    </row>
    <row r="133" spans="1:11" ht="13.5" thickTop="1">
      <c r="A133" s="195"/>
      <c r="B133" s="196"/>
      <c r="C133" s="195"/>
      <c r="D133" s="199"/>
      <c r="E133" s="199"/>
      <c r="F133" s="199"/>
      <c r="G133" s="199"/>
      <c r="H133" s="199"/>
      <c r="I133" s="198"/>
      <c r="J133" s="198"/>
      <c r="K133" s="183"/>
    </row>
    <row r="134" spans="1:11" ht="12.75">
      <c r="A134" s="183"/>
      <c r="B134" s="181"/>
      <c r="C134" s="183"/>
      <c r="D134" s="200"/>
      <c r="E134" s="200"/>
      <c r="F134" s="200"/>
      <c r="G134" s="200"/>
      <c r="H134" s="200"/>
      <c r="I134" s="182"/>
      <c r="J134" s="182"/>
      <c r="K134" s="183"/>
    </row>
    <row r="135" spans="1:11" ht="12.75">
      <c r="A135" s="183"/>
      <c r="B135" s="181"/>
      <c r="C135" s="183"/>
      <c r="D135" s="200"/>
      <c r="E135" s="200"/>
      <c r="F135" s="200"/>
      <c r="G135" s="200"/>
      <c r="H135" s="200"/>
      <c r="I135" s="182"/>
      <c r="J135" s="182"/>
      <c r="K135" s="183"/>
    </row>
    <row r="136" spans="1:11" ht="12.75">
      <c r="A136" s="183"/>
      <c r="B136" s="181"/>
      <c r="C136" s="183"/>
      <c r="D136" s="200"/>
      <c r="E136" s="200"/>
      <c r="F136" s="200"/>
      <c r="G136" s="200"/>
      <c r="H136" s="200"/>
      <c r="I136" s="182"/>
      <c r="J136" s="182"/>
      <c r="K136" s="183"/>
    </row>
    <row r="137" spans="1:11" ht="12.75">
      <c r="A137" s="183"/>
      <c r="B137" s="181"/>
      <c r="C137" s="183"/>
      <c r="D137" s="200"/>
      <c r="E137" s="200"/>
      <c r="F137" s="200"/>
      <c r="G137" s="200"/>
      <c r="H137" s="200"/>
      <c r="I137" s="182"/>
      <c r="J137" s="182"/>
      <c r="K137" s="183"/>
    </row>
    <row r="138" spans="1:11" ht="12.75">
      <c r="A138" s="178" t="s">
        <v>21</v>
      </c>
      <c r="B138" s="179"/>
      <c r="C138" s="180"/>
      <c r="D138" s="200"/>
      <c r="E138" s="200"/>
      <c r="F138" s="200"/>
      <c r="G138" s="200"/>
      <c r="H138" s="200"/>
      <c r="I138" s="182"/>
      <c r="J138" s="182"/>
      <c r="K138" s="183"/>
    </row>
    <row r="139" spans="1:11" ht="12.75">
      <c r="A139" s="183"/>
      <c r="B139" s="181"/>
      <c r="C139" s="183"/>
      <c r="D139" s="200"/>
      <c r="E139" s="200"/>
      <c r="F139" s="200"/>
      <c r="G139" s="200"/>
      <c r="H139" s="200"/>
      <c r="I139" s="182"/>
      <c r="J139" s="182"/>
      <c r="K139" s="183"/>
    </row>
    <row r="140" spans="1:11" ht="12.75">
      <c r="A140" s="184" t="s">
        <v>7</v>
      </c>
      <c r="B140" s="184"/>
      <c r="C140" s="184" t="s">
        <v>7</v>
      </c>
      <c r="D140" s="201" t="s">
        <v>8</v>
      </c>
      <c r="E140" s="201" t="s">
        <v>9</v>
      </c>
      <c r="F140" s="201" t="s">
        <v>8</v>
      </c>
      <c r="G140" s="201" t="s">
        <v>8</v>
      </c>
      <c r="H140" s="201" t="s">
        <v>9</v>
      </c>
      <c r="I140" s="185" t="s">
        <v>10</v>
      </c>
      <c r="J140" s="185" t="s">
        <v>10</v>
      </c>
      <c r="K140" s="184" t="s">
        <v>22</v>
      </c>
    </row>
    <row r="141" spans="1:11" ht="12.75">
      <c r="A141" s="184" t="s">
        <v>13</v>
      </c>
      <c r="B141" s="184" t="s">
        <v>14</v>
      </c>
      <c r="C141" s="184" t="s">
        <v>15</v>
      </c>
      <c r="D141" s="201" t="s">
        <v>16</v>
      </c>
      <c r="E141" s="201" t="s">
        <v>16</v>
      </c>
      <c r="F141" s="201" t="s">
        <v>17</v>
      </c>
      <c r="G141" s="201" t="s">
        <v>18</v>
      </c>
      <c r="H141" s="201" t="s">
        <v>18</v>
      </c>
      <c r="I141" s="185" t="s">
        <v>16</v>
      </c>
      <c r="J141" s="185" t="s">
        <v>17</v>
      </c>
      <c r="K141" s="184" t="s">
        <v>23</v>
      </c>
    </row>
    <row r="142" spans="1:11" ht="12.75">
      <c r="A142" s="186" t="str">
        <f>A2</f>
        <v>DEVELING</v>
      </c>
      <c r="B142" s="187" t="str">
        <f>B2</f>
        <v>R</v>
      </c>
      <c r="C142" s="188"/>
      <c r="D142" s="189">
        <f aca="true" t="shared" si="14" ref="D142:E148">SUM(D125+D113+D101)</f>
        <v>0</v>
      </c>
      <c r="E142" s="189">
        <f t="shared" si="14"/>
        <v>0</v>
      </c>
      <c r="F142" s="189">
        <f aca="true" t="shared" si="15" ref="F142:F148">SUM(F101+F113+F125)</f>
        <v>37.4</v>
      </c>
      <c r="G142" s="189">
        <f aca="true" t="shared" si="16" ref="G142:H148">SUM(G125+G113+G101)</f>
        <v>37.4</v>
      </c>
      <c r="H142" s="189">
        <f t="shared" si="16"/>
        <v>37.4</v>
      </c>
      <c r="I142" s="190">
        <f aca="true" t="shared" si="17" ref="I142:J148">SUM(I101+I113+I125)</f>
        <v>0</v>
      </c>
      <c r="J142" s="190">
        <f t="shared" si="17"/>
        <v>5</v>
      </c>
      <c r="K142" s="190">
        <f>SUM(I142:J142)</f>
        <v>5</v>
      </c>
    </row>
    <row r="143" spans="1:11" ht="12.75">
      <c r="A143" s="186" t="str">
        <f>C2</f>
        <v>HUGHES</v>
      </c>
      <c r="B143" s="187" t="str">
        <f>D2</f>
        <v>C</v>
      </c>
      <c r="C143" s="188"/>
      <c r="D143" s="189">
        <f t="shared" si="14"/>
        <v>0</v>
      </c>
      <c r="E143" s="189">
        <f t="shared" si="14"/>
        <v>0</v>
      </c>
      <c r="F143" s="189">
        <f t="shared" si="15"/>
        <v>8.6</v>
      </c>
      <c r="G143" s="189">
        <f t="shared" si="16"/>
        <v>8.6</v>
      </c>
      <c r="H143" s="189">
        <f t="shared" si="16"/>
        <v>8.6</v>
      </c>
      <c r="I143" s="190">
        <f t="shared" si="17"/>
        <v>0</v>
      </c>
      <c r="J143" s="190">
        <f t="shared" si="17"/>
        <v>2</v>
      </c>
      <c r="K143" s="190">
        <f aca="true" t="shared" si="18" ref="K143:K148">SUM(I143:J143)</f>
        <v>2</v>
      </c>
    </row>
    <row r="144" spans="1:11" ht="12.75">
      <c r="A144" s="186" t="str">
        <f>E2</f>
        <v>MUNRO</v>
      </c>
      <c r="B144" s="187" t="str">
        <f>F2</f>
        <v>A</v>
      </c>
      <c r="C144" s="188"/>
      <c r="D144" s="189">
        <f t="shared" si="14"/>
        <v>0</v>
      </c>
      <c r="E144" s="189">
        <f t="shared" si="14"/>
        <v>0</v>
      </c>
      <c r="F144" s="189">
        <f t="shared" si="15"/>
        <v>0</v>
      </c>
      <c r="G144" s="189">
        <f t="shared" si="16"/>
        <v>0</v>
      </c>
      <c r="H144" s="189">
        <f t="shared" si="16"/>
        <v>0</v>
      </c>
      <c r="I144" s="190">
        <f t="shared" si="17"/>
        <v>0</v>
      </c>
      <c r="J144" s="190">
        <f t="shared" si="17"/>
        <v>0</v>
      </c>
      <c r="K144" s="190">
        <f t="shared" si="18"/>
        <v>0</v>
      </c>
    </row>
    <row r="145" spans="1:11" ht="12.75">
      <c r="A145" s="186" t="str">
        <f>G2</f>
        <v>MOUTON</v>
      </c>
      <c r="B145" s="187" t="str">
        <f>H2</f>
        <v>F</v>
      </c>
      <c r="C145" s="188"/>
      <c r="D145" s="189">
        <f t="shared" si="14"/>
        <v>0</v>
      </c>
      <c r="E145" s="189">
        <f t="shared" si="14"/>
        <v>0</v>
      </c>
      <c r="F145" s="189">
        <f t="shared" si="15"/>
        <v>36.9</v>
      </c>
      <c r="G145" s="189">
        <f t="shared" si="16"/>
        <v>36.9</v>
      </c>
      <c r="H145" s="189">
        <f t="shared" si="16"/>
        <v>36.9</v>
      </c>
      <c r="I145" s="190">
        <f t="shared" si="17"/>
        <v>0</v>
      </c>
      <c r="J145" s="190">
        <f t="shared" si="17"/>
        <v>3</v>
      </c>
      <c r="K145" s="190">
        <f t="shared" si="18"/>
        <v>3</v>
      </c>
    </row>
    <row r="146" spans="1:11" ht="12.75">
      <c r="A146" s="186" t="str">
        <f>I2</f>
        <v>VAN WYK</v>
      </c>
      <c r="B146" s="187" t="str">
        <f>J2</f>
        <v>P</v>
      </c>
      <c r="C146" s="188"/>
      <c r="D146" s="189">
        <f t="shared" si="14"/>
        <v>0</v>
      </c>
      <c r="E146" s="189">
        <f t="shared" si="14"/>
        <v>0</v>
      </c>
      <c r="F146" s="189">
        <f t="shared" si="15"/>
        <v>2.9</v>
      </c>
      <c r="G146" s="189">
        <f t="shared" si="16"/>
        <v>2.9</v>
      </c>
      <c r="H146" s="189">
        <f t="shared" si="16"/>
        <v>2.9</v>
      </c>
      <c r="I146" s="190">
        <f t="shared" si="17"/>
        <v>0</v>
      </c>
      <c r="J146" s="190">
        <f t="shared" si="17"/>
        <v>1</v>
      </c>
      <c r="K146" s="190">
        <f t="shared" si="18"/>
        <v>1</v>
      </c>
    </row>
    <row r="147" spans="1:11" ht="12.75">
      <c r="A147" s="186" t="str">
        <f>K2</f>
        <v>VORSTER</v>
      </c>
      <c r="B147" s="187" t="str">
        <f>L2</f>
        <v>W</v>
      </c>
      <c r="C147" s="188"/>
      <c r="D147" s="189">
        <f t="shared" si="14"/>
        <v>0</v>
      </c>
      <c r="E147" s="189">
        <f t="shared" si="14"/>
        <v>0</v>
      </c>
      <c r="F147" s="189">
        <f t="shared" si="15"/>
        <v>9.1</v>
      </c>
      <c r="G147" s="189">
        <f t="shared" si="16"/>
        <v>9.1</v>
      </c>
      <c r="H147" s="189">
        <f t="shared" si="16"/>
        <v>9.1</v>
      </c>
      <c r="I147" s="190">
        <f t="shared" si="17"/>
        <v>0</v>
      </c>
      <c r="J147" s="190">
        <f t="shared" si="17"/>
        <v>1</v>
      </c>
      <c r="K147" s="190">
        <f t="shared" si="18"/>
        <v>1</v>
      </c>
    </row>
    <row r="148" spans="1:11" ht="13.5" thickBot="1">
      <c r="A148" s="186"/>
      <c r="B148" s="187"/>
      <c r="C148" s="188"/>
      <c r="D148" s="189">
        <f t="shared" si="14"/>
        <v>0</v>
      </c>
      <c r="E148" s="189">
        <f t="shared" si="14"/>
        <v>0</v>
      </c>
      <c r="F148" s="189">
        <f t="shared" si="15"/>
        <v>0</v>
      </c>
      <c r="G148" s="189">
        <f t="shared" si="16"/>
        <v>0</v>
      </c>
      <c r="H148" s="189">
        <f t="shared" si="16"/>
        <v>0</v>
      </c>
      <c r="I148" s="190">
        <f t="shared" si="17"/>
        <v>0</v>
      </c>
      <c r="J148" s="190">
        <f t="shared" si="17"/>
        <v>0</v>
      </c>
      <c r="K148" s="190">
        <f t="shared" si="18"/>
        <v>0</v>
      </c>
    </row>
    <row r="149" spans="1:11" ht="14.25" thickBot="1" thickTop="1">
      <c r="A149" s="191" t="s">
        <v>24</v>
      </c>
      <c r="B149" s="192"/>
      <c r="C149" s="202" t="s">
        <v>1</v>
      </c>
      <c r="D149" s="194">
        <f aca="true" t="shared" si="19" ref="D149:K149">SUM(D142:D148)</f>
        <v>0</v>
      </c>
      <c r="E149" s="194">
        <f t="shared" si="19"/>
        <v>0</v>
      </c>
      <c r="F149" s="194">
        <f t="shared" si="19"/>
        <v>94.9</v>
      </c>
      <c r="G149" s="194">
        <f t="shared" si="19"/>
        <v>94.9</v>
      </c>
      <c r="H149" s="194">
        <f t="shared" si="19"/>
        <v>94.9</v>
      </c>
      <c r="I149" s="203">
        <f t="shared" si="19"/>
        <v>0</v>
      </c>
      <c r="J149" s="203">
        <f t="shared" si="19"/>
        <v>12</v>
      </c>
      <c r="K149" s="203">
        <f t="shared" si="19"/>
        <v>12</v>
      </c>
    </row>
    <row r="150" ht="9.75" thickTop="1"/>
  </sheetData>
  <sheetProtection/>
  <mergeCells count="3">
    <mergeCell ref="A1:N1"/>
    <mergeCell ref="A62:N62"/>
    <mergeCell ref="A31:N31"/>
  </mergeCells>
  <printOptions/>
  <pageMargins left="0.75" right="0.75" top="1" bottom="1" header="0.5" footer="0.5"/>
  <pageSetup orientation="landscape" paperSize="9" r:id="rId1"/>
  <headerFooter alignWithMargins="0">
    <oddHeader>&amp;CCENTRAL GAUTENG</oddHeader>
  </headerFooter>
  <rowBreaks count="3" manualBreakCount="3">
    <brk id="30" max="255" man="1"/>
    <brk id="61" max="255" man="1"/>
    <brk id="97" max="255" man="1"/>
  </rowBreaks>
  <ignoredErrors>
    <ignoredError sqref="F142:F1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54"/>
  <sheetViews>
    <sheetView zoomScale="80" zoomScaleNormal="80" zoomScalePageLayoutView="0" workbookViewId="0" topLeftCell="A124">
      <selection activeCell="A70" sqref="A70:N95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0.421875" style="87" customWidth="1"/>
    <col min="10" max="10" width="6.00390625" style="96" customWidth="1"/>
    <col min="11" max="11" width="15.00390625" style="95" customWidth="1"/>
    <col min="12" max="12" width="5.8515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8.8515625" style="87" customWidth="1"/>
    <col min="17" max="17" width="9.28125" style="87" customWidth="1"/>
    <col min="18" max="18" width="9.7109375" style="87" customWidth="1"/>
    <col min="19" max="19" width="7.57421875" style="87" customWidth="1"/>
    <col min="20" max="20" width="9.28125" style="87" customWidth="1"/>
    <col min="21" max="22" width="10.57421875" style="87" customWidth="1"/>
    <col min="23" max="23" width="8.28125" style="87" customWidth="1"/>
    <col min="24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319</v>
      </c>
      <c r="B2" s="89" t="s">
        <v>26</v>
      </c>
      <c r="C2" s="88" t="s">
        <v>155</v>
      </c>
      <c r="D2" s="89" t="s">
        <v>4</v>
      </c>
      <c r="E2" s="88" t="s">
        <v>170</v>
      </c>
      <c r="F2" s="89" t="s">
        <v>28</v>
      </c>
      <c r="G2" s="88" t="s">
        <v>188</v>
      </c>
      <c r="H2" s="89" t="s">
        <v>4</v>
      </c>
      <c r="I2" s="88" t="s">
        <v>320</v>
      </c>
      <c r="J2" s="89" t="s">
        <v>28</v>
      </c>
      <c r="K2" s="88" t="s">
        <v>321</v>
      </c>
      <c r="L2" s="89" t="s">
        <v>26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F4" s="91"/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2:14" ht="9">
      <c r="B24" s="91"/>
      <c r="D24" s="91"/>
      <c r="F24" s="91"/>
      <c r="H24" s="91"/>
      <c r="J24" s="91"/>
      <c r="L24" s="91"/>
      <c r="N24" s="91"/>
    </row>
    <row r="25" spans="2:14" ht="9">
      <c r="B25" s="91"/>
      <c r="D25" s="91"/>
      <c r="F25" s="91"/>
      <c r="H25" s="91"/>
      <c r="J25" s="91"/>
      <c r="L25" s="91"/>
      <c r="N25" s="91"/>
    </row>
    <row r="26" spans="2:14" ht="9">
      <c r="B26" s="91"/>
      <c r="D26" s="91"/>
      <c r="F26" s="91"/>
      <c r="H26" s="91"/>
      <c r="J26" s="91"/>
      <c r="L26" s="91"/>
      <c r="N26" s="91"/>
    </row>
    <row r="27" spans="2:14" ht="9">
      <c r="B27" s="91"/>
      <c r="D27" s="91"/>
      <c r="F27" s="91"/>
      <c r="H27" s="91"/>
      <c r="J27" s="91"/>
      <c r="L27" s="91"/>
      <c r="N27" s="91"/>
    </row>
    <row r="28" spans="2:14" ht="9">
      <c r="B28" s="91"/>
      <c r="D28" s="91"/>
      <c r="F28" s="91"/>
      <c r="H28" s="91"/>
      <c r="J28" s="91"/>
      <c r="L28" s="91"/>
      <c r="N28" s="91"/>
    </row>
    <row r="29" spans="1:15" ht="9">
      <c r="A29" s="92"/>
      <c r="B29" s="93">
        <f>SUM(B4:B28)</f>
        <v>0</v>
      </c>
      <c r="C29" s="92"/>
      <c r="D29" s="93">
        <f>SUM(D4:D28)</f>
        <v>0</v>
      </c>
      <c r="E29" s="92"/>
      <c r="F29" s="93">
        <f>SUM(F4:F28)</f>
        <v>0</v>
      </c>
      <c r="G29" s="92"/>
      <c r="H29" s="93">
        <f>SUM(H4:H28)</f>
        <v>0</v>
      </c>
      <c r="I29" s="92"/>
      <c r="J29" s="93">
        <f>SUM(J4:J28)</f>
        <v>0</v>
      </c>
      <c r="K29" s="96"/>
      <c r="L29" s="93">
        <f>SUM(L4:L28)</f>
        <v>0</v>
      </c>
      <c r="M29" s="92"/>
      <c r="N29" s="93">
        <f>SUM(N4:N28)</f>
        <v>0</v>
      </c>
      <c r="O29" s="92">
        <f>SUM(A29:N29)</f>
        <v>0</v>
      </c>
    </row>
    <row r="30" spans="2:14" ht="9">
      <c r="B30" s="91"/>
      <c r="D30" s="91"/>
      <c r="F30" s="91"/>
      <c r="G30" s="87" t="s">
        <v>165</v>
      </c>
      <c r="H30" s="91">
        <v>3</v>
      </c>
      <c r="J30" s="91"/>
      <c r="L30" s="91"/>
      <c r="N30" s="91"/>
    </row>
    <row r="31" spans="2:15" ht="9">
      <c r="B31" s="91"/>
      <c r="D31" s="91"/>
      <c r="F31" s="91"/>
      <c r="H31" s="91"/>
      <c r="J31" s="91"/>
      <c r="L31" s="91"/>
      <c r="N31" s="91"/>
      <c r="O31" s="92">
        <f>SUM(O29+O33)</f>
        <v>6</v>
      </c>
    </row>
    <row r="32" spans="2:14" ht="9">
      <c r="B32" s="91"/>
      <c r="D32" s="91"/>
      <c r="F32" s="91"/>
      <c r="H32" s="91"/>
      <c r="J32" s="91"/>
      <c r="L32" s="91"/>
      <c r="N32" s="91"/>
    </row>
    <row r="33" spans="2:15" ht="9">
      <c r="B33" s="91"/>
      <c r="D33" s="91"/>
      <c r="F33" s="91"/>
      <c r="H33" s="91"/>
      <c r="J33" s="91" t="s">
        <v>1</v>
      </c>
      <c r="L33" s="91"/>
      <c r="N33" s="91"/>
      <c r="O33" s="92">
        <f>SUM(O34*2)</f>
        <v>6</v>
      </c>
    </row>
    <row r="34" spans="1:15" ht="9">
      <c r="A34" s="92"/>
      <c r="B34" s="93">
        <f>SUM(B30:B33)</f>
        <v>0</v>
      </c>
      <c r="C34" s="92"/>
      <c r="D34" s="93">
        <f>SUM(D30:D33)</f>
        <v>0</v>
      </c>
      <c r="E34" s="92"/>
      <c r="F34" s="93">
        <f>SUM(F30:F33)</f>
        <v>0</v>
      </c>
      <c r="G34" s="92"/>
      <c r="H34" s="93">
        <f>SUM(H30:H33)</f>
        <v>3</v>
      </c>
      <c r="I34" s="92"/>
      <c r="J34" s="93">
        <f>SUM(J30:J33)</f>
        <v>0</v>
      </c>
      <c r="K34" s="96"/>
      <c r="L34" s="93">
        <f>SUM(L30:L33)</f>
        <v>0</v>
      </c>
      <c r="M34" s="92"/>
      <c r="N34" s="93">
        <f>SUM(N30:N33)</f>
        <v>0</v>
      </c>
      <c r="O34" s="92">
        <f>SUM(A34:N34)</f>
        <v>3</v>
      </c>
    </row>
    <row r="35" spans="1:14" ht="9">
      <c r="A35" s="92"/>
      <c r="B35" s="93"/>
      <c r="C35" s="92"/>
      <c r="D35" s="93"/>
      <c r="E35" s="92"/>
      <c r="F35" s="93"/>
      <c r="G35" s="92"/>
      <c r="H35" s="93"/>
      <c r="I35" s="92"/>
      <c r="J35" s="93"/>
      <c r="K35" s="96"/>
      <c r="L35" s="93"/>
      <c r="M35" s="92"/>
      <c r="N35" s="93"/>
    </row>
    <row r="36" spans="1:15" ht="9">
      <c r="A36" s="97" t="s">
        <v>20</v>
      </c>
      <c r="B36" s="98"/>
      <c r="C36" s="86"/>
      <c r="D36" s="98"/>
      <c r="E36" s="86"/>
      <c r="F36" s="98"/>
      <c r="G36" s="86"/>
      <c r="H36" s="98"/>
      <c r="I36" s="86"/>
      <c r="J36" s="99"/>
      <c r="K36" s="100"/>
      <c r="L36" s="98"/>
      <c r="M36" s="86"/>
      <c r="N36" s="98"/>
      <c r="O36" s="86"/>
    </row>
    <row r="37" spans="1:14" ht="9">
      <c r="A37" s="88" t="str">
        <f aca="true" t="shared" si="0" ref="A37:N37">A2</f>
        <v>CLARKE</v>
      </c>
      <c r="B37" s="89" t="str">
        <f t="shared" si="0"/>
        <v>J</v>
      </c>
      <c r="C37" s="88" t="str">
        <f t="shared" si="0"/>
        <v>HYMAN</v>
      </c>
      <c r="D37" s="89" t="str">
        <f t="shared" si="0"/>
        <v>M</v>
      </c>
      <c r="E37" s="88" t="str">
        <f t="shared" si="0"/>
        <v>KEETON</v>
      </c>
      <c r="F37" s="89" t="str">
        <f t="shared" si="0"/>
        <v>D</v>
      </c>
      <c r="G37" s="88" t="str">
        <f t="shared" si="0"/>
        <v>LESSING</v>
      </c>
      <c r="H37" s="89" t="str">
        <f t="shared" si="0"/>
        <v>M</v>
      </c>
      <c r="I37" s="88" t="str">
        <f t="shared" si="0"/>
        <v>MARAIS</v>
      </c>
      <c r="J37" s="89" t="str">
        <f t="shared" si="0"/>
        <v>D</v>
      </c>
      <c r="K37" s="88" t="str">
        <f t="shared" si="0"/>
        <v>RAUTENBACH</v>
      </c>
      <c r="L37" s="89" t="str">
        <f t="shared" si="0"/>
        <v>J</v>
      </c>
      <c r="M37" s="90" t="str">
        <f t="shared" si="0"/>
        <v>M</v>
      </c>
      <c r="N37" s="91" t="str">
        <f t="shared" si="0"/>
        <v>N</v>
      </c>
    </row>
    <row r="38" spans="1:14" ht="9">
      <c r="A38" s="88" t="s">
        <v>11</v>
      </c>
      <c r="B38" s="93" t="s">
        <v>12</v>
      </c>
      <c r="C38" s="88" t="s">
        <v>11</v>
      </c>
      <c r="D38" s="93" t="s">
        <v>12</v>
      </c>
      <c r="E38" s="88" t="s">
        <v>11</v>
      </c>
      <c r="F38" s="93" t="s">
        <v>12</v>
      </c>
      <c r="G38" s="88" t="s">
        <v>11</v>
      </c>
      <c r="H38" s="93" t="s">
        <v>12</v>
      </c>
      <c r="I38" s="88" t="s">
        <v>11</v>
      </c>
      <c r="J38" s="93" t="s">
        <v>12</v>
      </c>
      <c r="K38" s="94" t="s">
        <v>11</v>
      </c>
      <c r="L38" s="93" t="s">
        <v>12</v>
      </c>
      <c r="M38" s="88" t="s">
        <v>11</v>
      </c>
      <c r="N38" s="93" t="s">
        <v>12</v>
      </c>
    </row>
    <row r="39" spans="2:14" ht="9">
      <c r="B39" s="91"/>
      <c r="D39" s="91"/>
      <c r="F39" s="91"/>
      <c r="G39" s="87" t="s">
        <v>359</v>
      </c>
      <c r="H39" s="91">
        <v>26.2</v>
      </c>
      <c r="I39" s="87" t="s">
        <v>359</v>
      </c>
      <c r="J39" s="91">
        <v>41.3</v>
      </c>
      <c r="K39" s="95" t="s">
        <v>359</v>
      </c>
      <c r="L39" s="91">
        <v>12</v>
      </c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9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10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2:14" ht="9">
      <c r="B56" s="91"/>
      <c r="D56" s="91"/>
      <c r="F56" s="91"/>
      <c r="H56" s="91"/>
      <c r="J56" s="91"/>
      <c r="L56" s="91"/>
      <c r="N56" s="91"/>
    </row>
    <row r="57" spans="2:14" ht="9">
      <c r="B57" s="91"/>
      <c r="D57" s="91"/>
      <c r="F57" s="91"/>
      <c r="H57" s="91"/>
      <c r="J57" s="91"/>
      <c r="L57" s="91"/>
      <c r="N57" s="91"/>
    </row>
    <row r="58" spans="2:14" ht="9">
      <c r="B58" s="91"/>
      <c r="D58" s="91"/>
      <c r="F58" s="91"/>
      <c r="H58" s="91"/>
      <c r="J58" s="91"/>
      <c r="L58" s="91"/>
      <c r="N58" s="91"/>
    </row>
    <row r="59" spans="1:15" ht="9">
      <c r="A59" s="92"/>
      <c r="B59" s="93">
        <f>SUM(B39:B58)</f>
        <v>0</v>
      </c>
      <c r="C59" s="92"/>
      <c r="D59" s="93">
        <f>SUM(D39:D58)</f>
        <v>0</v>
      </c>
      <c r="E59" s="92"/>
      <c r="F59" s="93">
        <f>SUM(F39:F58)</f>
        <v>0</v>
      </c>
      <c r="G59" s="92"/>
      <c r="H59" s="93">
        <f>SUM(H39:H58)</f>
        <v>26.2</v>
      </c>
      <c r="I59" s="92"/>
      <c r="J59" s="93">
        <f>SUM(J39:J58)</f>
        <v>41.3</v>
      </c>
      <c r="K59" s="96"/>
      <c r="L59" s="93">
        <f>SUM(L39:L58)</f>
        <v>12</v>
      </c>
      <c r="M59" s="92"/>
      <c r="N59" s="93">
        <f>SUM(N39:N58)</f>
        <v>0</v>
      </c>
      <c r="O59" s="92">
        <f>SUM(A59:N59)</f>
        <v>79.5</v>
      </c>
    </row>
    <row r="60" spans="2:14" ht="9">
      <c r="B60" s="91"/>
      <c r="D60" s="91"/>
      <c r="F60" s="91"/>
      <c r="H60" s="91"/>
      <c r="J60" s="91"/>
      <c r="L60" s="91"/>
      <c r="N60" s="91"/>
    </row>
    <row r="61" spans="2:14" ht="9">
      <c r="B61" s="91"/>
      <c r="D61" s="91"/>
      <c r="F61" s="91"/>
      <c r="H61" s="91"/>
      <c r="J61" s="91"/>
      <c r="L61" s="91"/>
      <c r="N61" s="91"/>
    </row>
    <row r="62" spans="2:14" ht="9">
      <c r="B62" s="91"/>
      <c r="D62" s="91"/>
      <c r="F62" s="91"/>
      <c r="H62" s="91"/>
      <c r="J62" s="91"/>
      <c r="L62" s="91"/>
      <c r="N62" s="91"/>
    </row>
    <row r="63" spans="2:15" ht="9">
      <c r="B63" s="91"/>
      <c r="D63" s="91"/>
      <c r="F63" s="91"/>
      <c r="H63" s="91"/>
      <c r="J63" s="91"/>
      <c r="L63" s="91"/>
      <c r="N63" s="91"/>
      <c r="O63" s="92">
        <f>SUM(O59+O66)</f>
        <v>79.5</v>
      </c>
    </row>
    <row r="64" spans="2:14" ht="9">
      <c r="B64" s="91"/>
      <c r="D64" s="91"/>
      <c r="F64" s="91"/>
      <c r="H64" s="91"/>
      <c r="J64" s="91"/>
      <c r="L64" s="91"/>
      <c r="N64" s="91"/>
    </row>
    <row r="65" spans="2:14" ht="9">
      <c r="B65" s="91"/>
      <c r="D65" s="91"/>
      <c r="F65" s="91"/>
      <c r="H65" s="91"/>
      <c r="J65" s="91"/>
      <c r="L65" s="91"/>
      <c r="N65" s="91"/>
    </row>
    <row r="66" spans="2:15" ht="9">
      <c r="B66" s="91"/>
      <c r="D66" s="91"/>
      <c r="F66" s="91"/>
      <c r="H66" s="91"/>
      <c r="J66" s="91"/>
      <c r="L66" s="91"/>
      <c r="N66" s="91"/>
      <c r="O66" s="92">
        <f>SUM(O67*2)</f>
        <v>0</v>
      </c>
    </row>
    <row r="67" spans="1:15" ht="9">
      <c r="A67" s="92"/>
      <c r="B67" s="93">
        <f>SUM(B60:B66)</f>
        <v>0</v>
      </c>
      <c r="C67" s="92"/>
      <c r="D67" s="93">
        <f>SUM(D60:D66)</f>
        <v>0</v>
      </c>
      <c r="E67" s="92"/>
      <c r="F67" s="93">
        <f>SUM(F60:F66)</f>
        <v>0</v>
      </c>
      <c r="G67" s="92"/>
      <c r="H67" s="93">
        <f>SUM(H60:H66)</f>
        <v>0</v>
      </c>
      <c r="I67" s="92"/>
      <c r="J67" s="93">
        <f>SUM(J60:J66)</f>
        <v>0</v>
      </c>
      <c r="K67" s="96"/>
      <c r="L67" s="93">
        <f>SUM(L60:L66)</f>
        <v>0</v>
      </c>
      <c r="M67" s="92"/>
      <c r="N67" s="93">
        <f>SUM(N60:N66)</f>
        <v>0</v>
      </c>
      <c r="O67" s="92">
        <f>SUM(A67:N67)</f>
        <v>0</v>
      </c>
    </row>
    <row r="68" spans="1:14" ht="9">
      <c r="A68" s="92"/>
      <c r="B68" s="93"/>
      <c r="C68" s="92"/>
      <c r="D68" s="93"/>
      <c r="E68" s="92"/>
      <c r="F68" s="93"/>
      <c r="G68" s="92"/>
      <c r="H68" s="93"/>
      <c r="I68" s="92"/>
      <c r="J68" s="93"/>
      <c r="K68" s="96"/>
      <c r="L68" s="93"/>
      <c r="M68" s="92"/>
      <c r="N68" s="93"/>
    </row>
    <row r="69" spans="1:14" ht="9">
      <c r="A69" s="92"/>
      <c r="B69" s="93"/>
      <c r="C69" s="92"/>
      <c r="D69" s="93"/>
      <c r="E69" s="92"/>
      <c r="F69" s="93"/>
      <c r="G69" s="92"/>
      <c r="H69" s="93"/>
      <c r="I69" s="92"/>
      <c r="J69" s="93"/>
      <c r="K69" s="96"/>
      <c r="L69" s="93"/>
      <c r="M69" s="92"/>
      <c r="N69" s="93"/>
    </row>
    <row r="70" spans="1:15" ht="9">
      <c r="A70" s="214" t="s">
        <v>135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5"/>
      <c r="O70" s="86"/>
    </row>
    <row r="71" spans="1:14" ht="9">
      <c r="A71" s="88" t="str">
        <f aca="true" t="shared" si="1" ref="A71:L71">A2</f>
        <v>CLARKE</v>
      </c>
      <c r="B71" s="89" t="str">
        <f t="shared" si="1"/>
        <v>J</v>
      </c>
      <c r="C71" s="88" t="str">
        <f t="shared" si="1"/>
        <v>HYMAN</v>
      </c>
      <c r="D71" s="89" t="str">
        <f t="shared" si="1"/>
        <v>M</v>
      </c>
      <c r="E71" s="88" t="str">
        <f t="shared" si="1"/>
        <v>KEETON</v>
      </c>
      <c r="F71" s="89" t="str">
        <f t="shared" si="1"/>
        <v>D</v>
      </c>
      <c r="G71" s="88" t="str">
        <f t="shared" si="1"/>
        <v>LESSING</v>
      </c>
      <c r="H71" s="89" t="str">
        <f t="shared" si="1"/>
        <v>M</v>
      </c>
      <c r="I71" s="88" t="str">
        <f t="shared" si="1"/>
        <v>MARAIS</v>
      </c>
      <c r="J71" s="89" t="str">
        <f t="shared" si="1"/>
        <v>D</v>
      </c>
      <c r="K71" s="88" t="str">
        <f t="shared" si="1"/>
        <v>RAUTENBACH</v>
      </c>
      <c r="L71" s="89" t="str">
        <f t="shared" si="1"/>
        <v>J</v>
      </c>
      <c r="M71" s="90"/>
      <c r="N71" s="91"/>
    </row>
    <row r="72" spans="1:14" ht="9">
      <c r="A72" s="88" t="s">
        <v>11</v>
      </c>
      <c r="B72" s="93" t="s">
        <v>12</v>
      </c>
      <c r="C72" s="88" t="s">
        <v>11</v>
      </c>
      <c r="D72" s="93" t="s">
        <v>12</v>
      </c>
      <c r="E72" s="88" t="s">
        <v>11</v>
      </c>
      <c r="F72" s="93" t="s">
        <v>12</v>
      </c>
      <c r="G72" s="88" t="s">
        <v>11</v>
      </c>
      <c r="H72" s="93" t="s">
        <v>12</v>
      </c>
      <c r="I72" s="88" t="s">
        <v>11</v>
      </c>
      <c r="J72" s="93" t="s">
        <v>12</v>
      </c>
      <c r="K72" s="94" t="s">
        <v>11</v>
      </c>
      <c r="L72" s="93" t="s">
        <v>12</v>
      </c>
      <c r="M72" s="88" t="s">
        <v>11</v>
      </c>
      <c r="N72" s="93" t="s">
        <v>12</v>
      </c>
    </row>
    <row r="73" spans="1:14" ht="9">
      <c r="A73" s="87" t="s">
        <v>362</v>
      </c>
      <c r="B73" s="91">
        <v>2</v>
      </c>
      <c r="C73" s="87" t="s">
        <v>362</v>
      </c>
      <c r="D73" s="91">
        <v>3.5</v>
      </c>
      <c r="F73" s="91"/>
      <c r="G73" s="87" t="s">
        <v>406</v>
      </c>
      <c r="H73" s="91">
        <v>3</v>
      </c>
      <c r="J73" s="91"/>
      <c r="K73" s="95" t="s">
        <v>406</v>
      </c>
      <c r="L73" s="91">
        <v>2.3</v>
      </c>
      <c r="N73" s="91"/>
    </row>
    <row r="74" spans="1:14" ht="9">
      <c r="A74" s="87" t="s">
        <v>366</v>
      </c>
      <c r="B74" s="91">
        <v>2</v>
      </c>
      <c r="D74" s="91"/>
      <c r="F74" s="91"/>
      <c r="G74" s="87" t="s">
        <v>362</v>
      </c>
      <c r="H74" s="91">
        <v>2.9</v>
      </c>
      <c r="J74" s="91"/>
      <c r="K74" s="95" t="s">
        <v>359</v>
      </c>
      <c r="L74" s="91">
        <v>13.1</v>
      </c>
      <c r="N74" s="91"/>
    </row>
    <row r="75" spans="1:14" ht="9">
      <c r="A75" s="87" t="s">
        <v>359</v>
      </c>
      <c r="B75" s="91">
        <v>44.4</v>
      </c>
      <c r="D75" s="91"/>
      <c r="F75" s="91"/>
      <c r="H75" s="91"/>
      <c r="J75" s="91"/>
      <c r="L75" s="91"/>
      <c r="N75" s="91"/>
    </row>
    <row r="76" spans="1:14" ht="9">
      <c r="A76" s="87" t="s">
        <v>359</v>
      </c>
      <c r="B76" s="91">
        <v>18.6</v>
      </c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10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1:15" ht="9">
      <c r="A86" s="92"/>
      <c r="B86" s="93">
        <f>SUM(B73:B85)</f>
        <v>67</v>
      </c>
      <c r="C86" s="92"/>
      <c r="D86" s="93">
        <f>SUM(D73:D85)</f>
        <v>3.5</v>
      </c>
      <c r="E86" s="92"/>
      <c r="F86" s="93">
        <f>SUM(F73:F85)</f>
        <v>0</v>
      </c>
      <c r="G86" s="92"/>
      <c r="H86" s="93">
        <f>SUM(H73:H85)</f>
        <v>5.9</v>
      </c>
      <c r="I86" s="92"/>
      <c r="J86" s="93">
        <f>SUM(J73:J85)</f>
        <v>0</v>
      </c>
      <c r="K86" s="96"/>
      <c r="L86" s="93">
        <f>SUM(L73:L85)</f>
        <v>15.399999999999999</v>
      </c>
      <c r="M86" s="92"/>
      <c r="N86" s="93">
        <f>SUM(N73:N85)</f>
        <v>0</v>
      </c>
      <c r="O86" s="92">
        <f>SUM(A86:N86)</f>
        <v>91.80000000000001</v>
      </c>
    </row>
    <row r="87" spans="2:14" ht="9">
      <c r="B87" s="91"/>
      <c r="D87" s="91"/>
      <c r="F87" s="91"/>
      <c r="H87" s="91"/>
      <c r="J87" s="91"/>
      <c r="L87" s="91"/>
      <c r="N87" s="91"/>
    </row>
    <row r="88" spans="2:15" ht="9">
      <c r="B88" s="91"/>
      <c r="D88" s="91"/>
      <c r="F88" s="91"/>
      <c r="H88" s="91"/>
      <c r="J88" s="91"/>
      <c r="L88" s="91"/>
      <c r="N88" s="91"/>
      <c r="O88" s="92">
        <f>SUM(O86+O94)</f>
        <v>91.80000000000001</v>
      </c>
    </row>
    <row r="89" spans="2:14" ht="9">
      <c r="B89" s="91"/>
      <c r="D89" s="91"/>
      <c r="F89" s="91"/>
      <c r="H89" s="91"/>
      <c r="J89" s="9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4" ht="9">
      <c r="B91" s="91"/>
      <c r="D91" s="91"/>
      <c r="F91" s="91"/>
      <c r="H91" s="91"/>
      <c r="J91" s="91"/>
      <c r="L91" s="91"/>
      <c r="N91" s="91"/>
    </row>
    <row r="92" spans="2:14" ht="9">
      <c r="B92" s="91"/>
      <c r="D92" s="91"/>
      <c r="F92" s="91"/>
      <c r="H92" s="91"/>
      <c r="J92" s="91"/>
      <c r="L92" s="91"/>
      <c r="N92" s="91"/>
    </row>
    <row r="93" spans="2:14" ht="9">
      <c r="B93" s="91"/>
      <c r="D93" s="91"/>
      <c r="F93" s="91"/>
      <c r="H93" s="91"/>
      <c r="J93" s="91"/>
      <c r="L93" s="91"/>
      <c r="N93" s="91"/>
    </row>
    <row r="94" spans="2:15" ht="9">
      <c r="B94" s="91"/>
      <c r="D94" s="91"/>
      <c r="F94" s="91"/>
      <c r="H94" s="91"/>
      <c r="J94" s="91"/>
      <c r="L94" s="91"/>
      <c r="N94" s="91"/>
      <c r="O94" s="92">
        <f>SUM(O95*2)</f>
        <v>0</v>
      </c>
    </row>
    <row r="95" spans="1:15" ht="9">
      <c r="A95" s="92"/>
      <c r="B95" s="93">
        <f>SUM(B87:B94)</f>
        <v>0</v>
      </c>
      <c r="C95" s="92"/>
      <c r="D95" s="93">
        <f>SUM(D87:D94)</f>
        <v>0</v>
      </c>
      <c r="E95" s="92"/>
      <c r="F95" s="93">
        <f>SUM(F87:F94)</f>
        <v>0</v>
      </c>
      <c r="G95" s="92"/>
      <c r="H95" s="93">
        <f>SUM(H87:H94)</f>
        <v>0</v>
      </c>
      <c r="I95" s="92"/>
      <c r="J95" s="93">
        <f>SUM(J87:J94)</f>
        <v>0</v>
      </c>
      <c r="K95" s="96"/>
      <c r="L95" s="93">
        <f>SUM(L87:L94)</f>
        <v>0</v>
      </c>
      <c r="M95" s="92"/>
      <c r="N95" s="93">
        <f>SUM(N87:N94)</f>
        <v>0</v>
      </c>
      <c r="O95" s="92">
        <f>SUM(A95:N95)</f>
        <v>0</v>
      </c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7" spans="1:14" ht="9">
      <c r="A97" s="92"/>
      <c r="B97" s="102"/>
      <c r="C97" s="92"/>
      <c r="D97" s="102"/>
      <c r="E97" s="92"/>
      <c r="F97" s="102"/>
      <c r="G97" s="92"/>
      <c r="H97" s="102"/>
      <c r="I97" s="92"/>
      <c r="J97" s="102"/>
      <c r="K97" s="96"/>
      <c r="L97" s="102"/>
      <c r="M97" s="92"/>
      <c r="N97" s="102"/>
    </row>
    <row r="98" spans="1:14" ht="9">
      <c r="A98" s="92"/>
      <c r="B98" s="102"/>
      <c r="C98" s="92"/>
      <c r="D98" s="102"/>
      <c r="E98" s="92"/>
      <c r="F98" s="102"/>
      <c r="G98" s="92"/>
      <c r="H98" s="102"/>
      <c r="I98" s="92"/>
      <c r="J98" s="102"/>
      <c r="K98" s="96"/>
      <c r="L98" s="102"/>
      <c r="M98" s="92"/>
      <c r="N98" s="102"/>
    </row>
    <row r="99" spans="1:14" ht="9">
      <c r="A99" s="92"/>
      <c r="B99" s="102"/>
      <c r="C99" s="92"/>
      <c r="D99" s="102"/>
      <c r="E99" s="92"/>
      <c r="F99" s="102"/>
      <c r="G99" s="92"/>
      <c r="H99" s="102"/>
      <c r="I99" s="92"/>
      <c r="J99" s="102"/>
      <c r="K99" s="96"/>
      <c r="L99" s="102"/>
      <c r="M99" s="92"/>
      <c r="N99" s="102"/>
    </row>
    <row r="100" spans="1:14" ht="9">
      <c r="A100" s="92"/>
      <c r="B100" s="102"/>
      <c r="C100" s="92"/>
      <c r="D100" s="102"/>
      <c r="E100" s="92"/>
      <c r="F100" s="102"/>
      <c r="G100" s="92"/>
      <c r="H100" s="102"/>
      <c r="I100" s="92"/>
      <c r="J100" s="102"/>
      <c r="K100" s="96"/>
      <c r="L100" s="102"/>
      <c r="M100" s="92"/>
      <c r="N100" s="102"/>
    </row>
    <row r="101" spans="1:14" ht="9">
      <c r="A101" s="92"/>
      <c r="B101" s="102"/>
      <c r="C101" s="92"/>
      <c r="D101" s="102"/>
      <c r="E101" s="92"/>
      <c r="F101" s="102"/>
      <c r="G101" s="92"/>
      <c r="H101" s="102"/>
      <c r="I101" s="92"/>
      <c r="J101" s="102"/>
      <c r="K101" s="96"/>
      <c r="L101" s="102"/>
      <c r="M101" s="92"/>
      <c r="N101" s="102"/>
    </row>
    <row r="103" spans="1:11" ht="12.75">
      <c r="A103" s="103" t="s">
        <v>1</v>
      </c>
      <c r="B103" s="103"/>
      <c r="C103" s="104"/>
      <c r="D103" s="46" t="s">
        <v>0</v>
      </c>
      <c r="E103" s="48"/>
      <c r="F103" s="48"/>
      <c r="G103" s="48"/>
      <c r="H103" s="48"/>
      <c r="I103" s="105"/>
      <c r="J103" s="105"/>
      <c r="K103" s="47"/>
    </row>
    <row r="104" spans="1:11" ht="12.75">
      <c r="A104" s="106" t="s">
        <v>7</v>
      </c>
      <c r="B104" s="106"/>
      <c r="C104" s="106" t="s">
        <v>7</v>
      </c>
      <c r="D104" s="106" t="s">
        <v>8</v>
      </c>
      <c r="E104" s="106" t="s">
        <v>9</v>
      </c>
      <c r="F104" s="106" t="s">
        <v>8</v>
      </c>
      <c r="G104" s="106" t="s">
        <v>8</v>
      </c>
      <c r="H104" s="106" t="s">
        <v>9</v>
      </c>
      <c r="I104" s="107" t="s">
        <v>10</v>
      </c>
      <c r="J104" s="107" t="s">
        <v>10</v>
      </c>
      <c r="K104" s="47"/>
    </row>
    <row r="105" spans="1:11" ht="12.75">
      <c r="A105" s="106" t="s">
        <v>13</v>
      </c>
      <c r="B105" s="106" t="s">
        <v>14</v>
      </c>
      <c r="C105" s="106" t="s">
        <v>15</v>
      </c>
      <c r="D105" s="106" t="s">
        <v>16</v>
      </c>
      <c r="E105" s="106" t="s">
        <v>16</v>
      </c>
      <c r="F105" s="106" t="s">
        <v>17</v>
      </c>
      <c r="G105" s="106" t="s">
        <v>18</v>
      </c>
      <c r="H105" s="106" t="s">
        <v>18</v>
      </c>
      <c r="I105" s="107" t="s">
        <v>16</v>
      </c>
      <c r="J105" s="107" t="s">
        <v>17</v>
      </c>
      <c r="K105" s="47"/>
    </row>
    <row r="106" spans="1:11" ht="12.75">
      <c r="A106" s="108" t="str">
        <f>A2</f>
        <v>CLARKE</v>
      </c>
      <c r="B106" s="83" t="str">
        <f>B2</f>
        <v>J</v>
      </c>
      <c r="C106" s="109"/>
      <c r="D106" s="62">
        <f>SUM(B34)</f>
        <v>0</v>
      </c>
      <c r="E106" s="62">
        <f>SUM(D106*2)</f>
        <v>0</v>
      </c>
      <c r="F106" s="62">
        <f>SUM(B29)</f>
        <v>0</v>
      </c>
      <c r="G106" s="62">
        <f>SUM(F106+D106)</f>
        <v>0</v>
      </c>
      <c r="H106" s="62">
        <f>SUM(E106+F106)</f>
        <v>0</v>
      </c>
      <c r="I106" s="110">
        <f>COUNTA(A30:A33)</f>
        <v>0</v>
      </c>
      <c r="J106" s="110">
        <f>COUNTA(A4:A28)</f>
        <v>0</v>
      </c>
      <c r="K106" s="47"/>
    </row>
    <row r="107" spans="1:11" ht="12.75">
      <c r="A107" s="108" t="str">
        <f>C2</f>
        <v>HYMAN</v>
      </c>
      <c r="B107" s="83" t="str">
        <f>D2</f>
        <v>M</v>
      </c>
      <c r="C107" s="109"/>
      <c r="D107" s="62">
        <f>SUM(D34)</f>
        <v>0</v>
      </c>
      <c r="E107" s="62">
        <f aca="true" t="shared" si="2" ref="E107:E112">SUM(D107*2)</f>
        <v>0</v>
      </c>
      <c r="F107" s="62">
        <f>SUM(D29)</f>
        <v>0</v>
      </c>
      <c r="G107" s="62">
        <f aca="true" t="shared" si="3" ref="G107:G112">SUM(F107+D107)</f>
        <v>0</v>
      </c>
      <c r="H107" s="62">
        <f aca="true" t="shared" si="4" ref="H107:H112">SUM(E107+F107)</f>
        <v>0</v>
      </c>
      <c r="I107" s="110">
        <f>COUNTA(C30:C33)</f>
        <v>0</v>
      </c>
      <c r="J107" s="110">
        <f>COUNTA(C4:C28)</f>
        <v>0</v>
      </c>
      <c r="K107" s="47"/>
    </row>
    <row r="108" spans="1:11" ht="12.75">
      <c r="A108" s="108" t="str">
        <f>E2</f>
        <v>KEETON</v>
      </c>
      <c r="B108" s="83" t="str">
        <f>F2</f>
        <v>D</v>
      </c>
      <c r="C108" s="109"/>
      <c r="D108" s="62">
        <f>SUM(F34)</f>
        <v>0</v>
      </c>
      <c r="E108" s="62">
        <f t="shared" si="2"/>
        <v>0</v>
      </c>
      <c r="F108" s="62">
        <f>SUM(F29)</f>
        <v>0</v>
      </c>
      <c r="G108" s="62">
        <f t="shared" si="3"/>
        <v>0</v>
      </c>
      <c r="H108" s="62">
        <f t="shared" si="4"/>
        <v>0</v>
      </c>
      <c r="I108" s="110">
        <f>COUNTA(E30:E33)</f>
        <v>0</v>
      </c>
      <c r="J108" s="110">
        <f>COUNTA(E4:E28)</f>
        <v>0</v>
      </c>
      <c r="K108" s="47"/>
    </row>
    <row r="109" spans="1:11" ht="12.75">
      <c r="A109" s="108" t="str">
        <f>G2</f>
        <v>LESSING</v>
      </c>
      <c r="B109" s="83" t="str">
        <f>H2</f>
        <v>M</v>
      </c>
      <c r="C109" s="109"/>
      <c r="D109" s="62">
        <f>SUM(H34)</f>
        <v>3</v>
      </c>
      <c r="E109" s="62">
        <f t="shared" si="2"/>
        <v>6</v>
      </c>
      <c r="F109" s="62">
        <f>SUM(H29)</f>
        <v>0</v>
      </c>
      <c r="G109" s="62">
        <f t="shared" si="3"/>
        <v>3</v>
      </c>
      <c r="H109" s="62">
        <f t="shared" si="4"/>
        <v>6</v>
      </c>
      <c r="I109" s="110">
        <f>COUNTA(G30:G33)</f>
        <v>1</v>
      </c>
      <c r="J109" s="110">
        <f>COUNTA(G4:G28)</f>
        <v>0</v>
      </c>
      <c r="K109" s="47"/>
    </row>
    <row r="110" spans="1:11" ht="12.75">
      <c r="A110" s="108" t="str">
        <f>I2</f>
        <v>MARAIS</v>
      </c>
      <c r="B110" s="83" t="str">
        <f>J2</f>
        <v>D</v>
      </c>
      <c r="C110" s="109"/>
      <c r="D110" s="62">
        <f>SUM(J34)</f>
        <v>0</v>
      </c>
      <c r="E110" s="62">
        <f t="shared" si="2"/>
        <v>0</v>
      </c>
      <c r="F110" s="62">
        <f>SUM(J29)</f>
        <v>0</v>
      </c>
      <c r="G110" s="62">
        <f t="shared" si="3"/>
        <v>0</v>
      </c>
      <c r="H110" s="62">
        <f t="shared" si="4"/>
        <v>0</v>
      </c>
      <c r="I110" s="110">
        <f>COUNTA(I30:I33)</f>
        <v>0</v>
      </c>
      <c r="J110" s="110">
        <f>COUNTA(I4:I28)</f>
        <v>0</v>
      </c>
      <c r="K110" s="47"/>
    </row>
    <row r="111" spans="1:11" ht="12.75">
      <c r="A111" s="108" t="str">
        <f>K2</f>
        <v>RAUTENBACH</v>
      </c>
      <c r="B111" s="83" t="str">
        <f>L2</f>
        <v>J</v>
      </c>
      <c r="C111" s="109"/>
      <c r="D111" s="62">
        <f>SUM(L34)</f>
        <v>0</v>
      </c>
      <c r="E111" s="62">
        <f t="shared" si="2"/>
        <v>0</v>
      </c>
      <c r="F111" s="62">
        <f>SUM(L29)</f>
        <v>0</v>
      </c>
      <c r="G111" s="62">
        <f t="shared" si="3"/>
        <v>0</v>
      </c>
      <c r="H111" s="62">
        <f t="shared" si="4"/>
        <v>0</v>
      </c>
      <c r="I111" s="110">
        <f>COUNTA(K30:K33)</f>
        <v>0</v>
      </c>
      <c r="J111" s="110">
        <f>COUNTA(K4:K28)</f>
        <v>0</v>
      </c>
      <c r="K111" s="47"/>
    </row>
    <row r="112" spans="1:11" ht="13.5" thickBot="1">
      <c r="A112" s="108" t="str">
        <f>M2</f>
        <v>M</v>
      </c>
      <c r="B112" s="62" t="str">
        <f>N2</f>
        <v>N</v>
      </c>
      <c r="C112" s="109"/>
      <c r="D112" s="62"/>
      <c r="E112" s="62">
        <f t="shared" si="2"/>
        <v>0</v>
      </c>
      <c r="F112" s="62"/>
      <c r="G112" s="62">
        <f t="shared" si="3"/>
        <v>0</v>
      </c>
      <c r="H112" s="62">
        <f t="shared" si="4"/>
        <v>0</v>
      </c>
      <c r="I112" s="110">
        <f>COUNTA(M30:M33)</f>
        <v>0</v>
      </c>
      <c r="J112" s="110">
        <f>COUNTA(M4:M28)</f>
        <v>0</v>
      </c>
      <c r="K112" s="47"/>
    </row>
    <row r="113" spans="1:11" ht="14.25" thickBot="1" thickTop="1">
      <c r="A113" s="111" t="s">
        <v>19</v>
      </c>
      <c r="B113" s="112"/>
      <c r="C113" s="113"/>
      <c r="D113" s="114">
        <f aca="true" t="shared" si="5" ref="D113:J113">SUM(D106:D112)</f>
        <v>3</v>
      </c>
      <c r="E113" s="114">
        <f t="shared" si="5"/>
        <v>6</v>
      </c>
      <c r="F113" s="114">
        <f t="shared" si="5"/>
        <v>0</v>
      </c>
      <c r="G113" s="114">
        <f t="shared" si="5"/>
        <v>3</v>
      </c>
      <c r="H113" s="114">
        <f t="shared" si="5"/>
        <v>6</v>
      </c>
      <c r="I113" s="110">
        <f t="shared" si="5"/>
        <v>1</v>
      </c>
      <c r="J113" s="110">
        <f t="shared" si="5"/>
        <v>0</v>
      </c>
      <c r="K113" s="47"/>
    </row>
    <row r="114" spans="1:11" ht="13.5" thickTop="1">
      <c r="A114" s="77"/>
      <c r="B114" s="77"/>
      <c r="C114" s="77"/>
      <c r="D114" s="115"/>
      <c r="E114" s="115"/>
      <c r="F114" s="115"/>
      <c r="G114" s="115"/>
      <c r="H114" s="115"/>
      <c r="I114" s="60"/>
      <c r="J114" s="60"/>
      <c r="K114" s="47"/>
    </row>
    <row r="115" spans="1:11" ht="12.75">
      <c r="A115" s="103" t="s">
        <v>1</v>
      </c>
      <c r="B115" s="103"/>
      <c r="C115" s="104"/>
      <c r="D115" s="46" t="s">
        <v>20</v>
      </c>
      <c r="E115" s="48"/>
      <c r="F115" s="48"/>
      <c r="G115" s="48"/>
      <c r="H115" s="48"/>
      <c r="I115" s="105"/>
      <c r="J115" s="105"/>
      <c r="K115" s="47"/>
    </row>
    <row r="116" spans="1:11" ht="12.75">
      <c r="A116" s="106" t="s">
        <v>7</v>
      </c>
      <c r="B116" s="106"/>
      <c r="C116" s="106" t="s">
        <v>7</v>
      </c>
      <c r="D116" s="106" t="s">
        <v>8</v>
      </c>
      <c r="E116" s="106" t="s">
        <v>9</v>
      </c>
      <c r="F116" s="106" t="s">
        <v>8</v>
      </c>
      <c r="G116" s="106" t="s">
        <v>8</v>
      </c>
      <c r="H116" s="106" t="s">
        <v>9</v>
      </c>
      <c r="I116" s="107" t="s">
        <v>10</v>
      </c>
      <c r="J116" s="107" t="s">
        <v>10</v>
      </c>
      <c r="K116" s="47"/>
    </row>
    <row r="117" spans="1:11" ht="12.75">
      <c r="A117" s="106" t="s">
        <v>13</v>
      </c>
      <c r="B117" s="106" t="s">
        <v>14</v>
      </c>
      <c r="C117" s="106" t="s">
        <v>15</v>
      </c>
      <c r="D117" s="106" t="s">
        <v>16</v>
      </c>
      <c r="E117" s="106" t="s">
        <v>16</v>
      </c>
      <c r="F117" s="106" t="s">
        <v>17</v>
      </c>
      <c r="G117" s="106" t="s">
        <v>18</v>
      </c>
      <c r="H117" s="106" t="s">
        <v>18</v>
      </c>
      <c r="I117" s="107" t="s">
        <v>16</v>
      </c>
      <c r="J117" s="107" t="s">
        <v>17</v>
      </c>
      <c r="K117" s="47"/>
    </row>
    <row r="118" spans="1:11" ht="12.75">
      <c r="A118" s="108" t="str">
        <f>A2</f>
        <v>CLARKE</v>
      </c>
      <c r="B118" s="83" t="str">
        <f>B2</f>
        <v>J</v>
      </c>
      <c r="C118" s="109"/>
      <c r="D118" s="62">
        <f>SUM(B67)</f>
        <v>0</v>
      </c>
      <c r="E118" s="62">
        <f>SUM(D118*2)</f>
        <v>0</v>
      </c>
      <c r="F118" s="62">
        <f>SUM(B59)</f>
        <v>0</v>
      </c>
      <c r="G118" s="62">
        <f>SUM(F118+D118)</f>
        <v>0</v>
      </c>
      <c r="H118" s="62">
        <f>SUM(E118+F118)</f>
        <v>0</v>
      </c>
      <c r="I118" s="110">
        <f>COUNTA(A60:A67)</f>
        <v>0</v>
      </c>
      <c r="J118" s="110">
        <f>COUNTA(A39:A58)</f>
        <v>0</v>
      </c>
      <c r="K118" s="47"/>
    </row>
    <row r="119" spans="1:11" ht="12.75">
      <c r="A119" s="108" t="str">
        <f>C2</f>
        <v>HYMAN</v>
      </c>
      <c r="B119" s="83" t="str">
        <f>D2</f>
        <v>M</v>
      </c>
      <c r="C119" s="109"/>
      <c r="D119" s="62">
        <f>SUM(D67)</f>
        <v>0</v>
      </c>
      <c r="E119" s="62">
        <f aca="true" t="shared" si="6" ref="E119:E124">SUM(D119*2)</f>
        <v>0</v>
      </c>
      <c r="F119" s="62">
        <f>SUM(D59)</f>
        <v>0</v>
      </c>
      <c r="G119" s="62">
        <f aca="true" t="shared" si="7" ref="G119:G124">SUM(F119+D119)</f>
        <v>0</v>
      </c>
      <c r="H119" s="62">
        <f aca="true" t="shared" si="8" ref="H119:H124">SUM(E119+F119)</f>
        <v>0</v>
      </c>
      <c r="I119" s="110">
        <f>COUNTA(C60:C67)</f>
        <v>0</v>
      </c>
      <c r="J119" s="110">
        <f>COUNTA(C39:C58)</f>
        <v>0</v>
      </c>
      <c r="K119" s="47"/>
    </row>
    <row r="120" spans="1:11" ht="12.75">
      <c r="A120" s="108" t="str">
        <f>E2</f>
        <v>KEETON</v>
      </c>
      <c r="B120" s="83" t="str">
        <f>F2</f>
        <v>D</v>
      </c>
      <c r="C120" s="109"/>
      <c r="D120" s="62">
        <f>SUM(F67)</f>
        <v>0</v>
      </c>
      <c r="E120" s="62">
        <f t="shared" si="6"/>
        <v>0</v>
      </c>
      <c r="F120" s="62">
        <f>SUM(F59)</f>
        <v>0</v>
      </c>
      <c r="G120" s="62">
        <f t="shared" si="7"/>
        <v>0</v>
      </c>
      <c r="H120" s="62">
        <f t="shared" si="8"/>
        <v>0</v>
      </c>
      <c r="I120" s="110">
        <f>COUNTA(E60:E67)</f>
        <v>0</v>
      </c>
      <c r="J120" s="110">
        <f>COUNTA(E39:E58)</f>
        <v>0</v>
      </c>
      <c r="K120" s="47"/>
    </row>
    <row r="121" spans="1:11" ht="12.75">
      <c r="A121" s="108" t="str">
        <f>G2</f>
        <v>LESSING</v>
      </c>
      <c r="B121" s="83" t="str">
        <f>H2</f>
        <v>M</v>
      </c>
      <c r="C121" s="109"/>
      <c r="D121" s="62">
        <f>SUM(H67)</f>
        <v>0</v>
      </c>
      <c r="E121" s="62">
        <f t="shared" si="6"/>
        <v>0</v>
      </c>
      <c r="F121" s="62">
        <f>SUM(H59)</f>
        <v>26.2</v>
      </c>
      <c r="G121" s="62">
        <f t="shared" si="7"/>
        <v>26.2</v>
      </c>
      <c r="H121" s="62">
        <f t="shared" si="8"/>
        <v>26.2</v>
      </c>
      <c r="I121" s="110">
        <f>COUNTA(G60:G67)</f>
        <v>0</v>
      </c>
      <c r="J121" s="110">
        <f>COUNTA(G39:G58)</f>
        <v>1</v>
      </c>
      <c r="K121" s="47"/>
    </row>
    <row r="122" spans="1:11" ht="12.75">
      <c r="A122" s="108" t="str">
        <f>I2</f>
        <v>MARAIS</v>
      </c>
      <c r="B122" s="83" t="str">
        <f>J2</f>
        <v>D</v>
      </c>
      <c r="C122" s="109"/>
      <c r="D122" s="62">
        <f>SUM(J67)</f>
        <v>0</v>
      </c>
      <c r="E122" s="62">
        <f t="shared" si="6"/>
        <v>0</v>
      </c>
      <c r="F122" s="62">
        <f>SUM(J59)</f>
        <v>41.3</v>
      </c>
      <c r="G122" s="62">
        <f t="shared" si="7"/>
        <v>41.3</v>
      </c>
      <c r="H122" s="62">
        <f t="shared" si="8"/>
        <v>41.3</v>
      </c>
      <c r="I122" s="110">
        <f>COUNTA(I60:I67)</f>
        <v>0</v>
      </c>
      <c r="J122" s="110">
        <f>COUNTA(I39:I58)</f>
        <v>1</v>
      </c>
      <c r="K122" s="47"/>
    </row>
    <row r="123" spans="1:11" ht="12.75">
      <c r="A123" s="108" t="str">
        <f>K2</f>
        <v>RAUTENBACH</v>
      </c>
      <c r="B123" s="83" t="str">
        <f>L2</f>
        <v>J</v>
      </c>
      <c r="C123" s="109"/>
      <c r="D123" s="62">
        <f>SUM(L67)</f>
        <v>0</v>
      </c>
      <c r="E123" s="62">
        <f t="shared" si="6"/>
        <v>0</v>
      </c>
      <c r="F123" s="62">
        <f>SUM(L59)</f>
        <v>12</v>
      </c>
      <c r="G123" s="62">
        <f t="shared" si="7"/>
        <v>12</v>
      </c>
      <c r="H123" s="62">
        <f t="shared" si="8"/>
        <v>12</v>
      </c>
      <c r="I123" s="110">
        <f>COUNTA(K60:K67)</f>
        <v>0</v>
      </c>
      <c r="J123" s="110">
        <f>COUNTA(K39:K58)</f>
        <v>1</v>
      </c>
      <c r="K123" s="47"/>
    </row>
    <row r="124" spans="1:11" ht="13.5" thickBot="1">
      <c r="A124" s="108" t="str">
        <f>M2</f>
        <v>M</v>
      </c>
      <c r="B124" s="62" t="str">
        <f>N2</f>
        <v>N</v>
      </c>
      <c r="C124" s="109"/>
      <c r="D124" s="62"/>
      <c r="E124" s="62">
        <f t="shared" si="6"/>
        <v>0</v>
      </c>
      <c r="F124" s="62"/>
      <c r="G124" s="62">
        <f t="shared" si="7"/>
        <v>0</v>
      </c>
      <c r="H124" s="62">
        <f t="shared" si="8"/>
        <v>0</v>
      </c>
      <c r="I124" s="110">
        <f>COUNTA(M60:M67)</f>
        <v>0</v>
      </c>
      <c r="J124" s="110">
        <f>COUNTA(M39:M58)</f>
        <v>0</v>
      </c>
      <c r="K124" s="47"/>
    </row>
    <row r="125" spans="1:11" ht="14.25" thickBot="1" thickTop="1">
      <c r="A125" s="111" t="s">
        <v>19</v>
      </c>
      <c r="B125" s="112"/>
      <c r="C125" s="113"/>
      <c r="D125" s="114">
        <f aca="true" t="shared" si="9" ref="D125:J125">SUM(D118:D124)</f>
        <v>0</v>
      </c>
      <c r="E125" s="114">
        <f t="shared" si="9"/>
        <v>0</v>
      </c>
      <c r="F125" s="114">
        <f t="shared" si="9"/>
        <v>79.5</v>
      </c>
      <c r="G125" s="114">
        <f t="shared" si="9"/>
        <v>79.5</v>
      </c>
      <c r="H125" s="114">
        <f t="shared" si="9"/>
        <v>79.5</v>
      </c>
      <c r="I125" s="110">
        <f t="shared" si="9"/>
        <v>0</v>
      </c>
      <c r="J125" s="110">
        <f t="shared" si="9"/>
        <v>3</v>
      </c>
      <c r="K125" s="47"/>
    </row>
    <row r="126" spans="1:11" ht="13.5" thickTop="1">
      <c r="A126" s="77"/>
      <c r="B126" s="77"/>
      <c r="C126" s="77"/>
      <c r="D126" s="116"/>
      <c r="E126" s="116"/>
      <c r="F126" s="116"/>
      <c r="G126" s="116"/>
      <c r="H126" s="116"/>
      <c r="I126" s="60"/>
      <c r="J126" s="60"/>
      <c r="K126" s="47"/>
    </row>
    <row r="127" spans="1:11" ht="12.75">
      <c r="A127" s="103" t="s">
        <v>1</v>
      </c>
      <c r="B127" s="103"/>
      <c r="C127" s="104"/>
      <c r="D127" s="46" t="s">
        <v>135</v>
      </c>
      <c r="E127" s="48"/>
      <c r="F127" s="48"/>
      <c r="G127" s="48"/>
      <c r="H127" s="48"/>
      <c r="I127" s="105"/>
      <c r="J127" s="105"/>
      <c r="K127" s="47"/>
    </row>
    <row r="128" spans="1:11" ht="12.75">
      <c r="A128" s="106" t="s">
        <v>7</v>
      </c>
      <c r="B128" s="106"/>
      <c r="C128" s="106" t="s">
        <v>7</v>
      </c>
      <c r="D128" s="106" t="s">
        <v>8</v>
      </c>
      <c r="E128" s="106" t="s">
        <v>9</v>
      </c>
      <c r="F128" s="106" t="s">
        <v>8</v>
      </c>
      <c r="G128" s="106" t="s">
        <v>8</v>
      </c>
      <c r="H128" s="106" t="s">
        <v>9</v>
      </c>
      <c r="I128" s="107" t="s">
        <v>10</v>
      </c>
      <c r="J128" s="107" t="s">
        <v>10</v>
      </c>
      <c r="K128" s="47"/>
    </row>
    <row r="129" spans="1:11" ht="12.75">
      <c r="A129" s="106" t="s">
        <v>13</v>
      </c>
      <c r="B129" s="106" t="s">
        <v>14</v>
      </c>
      <c r="C129" s="106" t="s">
        <v>15</v>
      </c>
      <c r="D129" s="106" t="s">
        <v>16</v>
      </c>
      <c r="E129" s="106" t="s">
        <v>16</v>
      </c>
      <c r="F129" s="106" t="s">
        <v>17</v>
      </c>
      <c r="G129" s="106" t="s">
        <v>18</v>
      </c>
      <c r="H129" s="106" t="s">
        <v>18</v>
      </c>
      <c r="I129" s="107" t="s">
        <v>16</v>
      </c>
      <c r="J129" s="107" t="s">
        <v>17</v>
      </c>
      <c r="K129" s="47"/>
    </row>
    <row r="130" spans="1:11" ht="12.75">
      <c r="A130" s="108" t="str">
        <f>A2</f>
        <v>CLARKE</v>
      </c>
      <c r="B130" s="83" t="str">
        <f>B2</f>
        <v>J</v>
      </c>
      <c r="C130" s="109"/>
      <c r="D130" s="62">
        <f>SUM(B95)</f>
        <v>0</v>
      </c>
      <c r="E130" s="62">
        <f>SUM(D130*2)</f>
        <v>0</v>
      </c>
      <c r="F130" s="62">
        <f>SUM(B86)</f>
        <v>67</v>
      </c>
      <c r="G130" s="62">
        <f>SUM(F130+D130)</f>
        <v>67</v>
      </c>
      <c r="H130" s="62">
        <f>SUM(E130+F130)</f>
        <v>67</v>
      </c>
      <c r="I130" s="110">
        <f>COUNTA(A87:A94)</f>
        <v>0</v>
      </c>
      <c r="J130" s="110">
        <f>COUNTA(A73:A85)</f>
        <v>4</v>
      </c>
      <c r="K130" s="47"/>
    </row>
    <row r="131" spans="1:11" ht="12.75">
      <c r="A131" s="108" t="str">
        <f>C2</f>
        <v>HYMAN</v>
      </c>
      <c r="B131" s="83" t="str">
        <f>D2</f>
        <v>M</v>
      </c>
      <c r="C131" s="109"/>
      <c r="D131" s="62">
        <f>SUM(D95)</f>
        <v>0</v>
      </c>
      <c r="E131" s="62">
        <f aca="true" t="shared" si="10" ref="E131:E136">SUM(D131*2)</f>
        <v>0</v>
      </c>
      <c r="F131" s="62">
        <f>SUM(D86)</f>
        <v>3.5</v>
      </c>
      <c r="G131" s="62">
        <f aca="true" t="shared" si="11" ref="G131:G136">SUM(F131+D131)</f>
        <v>3.5</v>
      </c>
      <c r="H131" s="62">
        <f aca="true" t="shared" si="12" ref="H131:H136">SUM(E131+F131)</f>
        <v>3.5</v>
      </c>
      <c r="I131" s="110">
        <f>COUNTA(C87:C94)</f>
        <v>0</v>
      </c>
      <c r="J131" s="110">
        <f>COUNTA(C73:C85)</f>
        <v>1</v>
      </c>
      <c r="K131" s="47"/>
    </row>
    <row r="132" spans="1:11" ht="12.75">
      <c r="A132" s="108" t="str">
        <f>E2</f>
        <v>KEETON</v>
      </c>
      <c r="B132" s="83" t="str">
        <f>F2</f>
        <v>D</v>
      </c>
      <c r="C132" s="109"/>
      <c r="D132" s="62">
        <f>SUM(F95)</f>
        <v>0</v>
      </c>
      <c r="E132" s="62">
        <f t="shared" si="10"/>
        <v>0</v>
      </c>
      <c r="F132" s="62">
        <f>SUM(F86)</f>
        <v>0</v>
      </c>
      <c r="G132" s="62">
        <f t="shared" si="11"/>
        <v>0</v>
      </c>
      <c r="H132" s="62">
        <f t="shared" si="12"/>
        <v>0</v>
      </c>
      <c r="I132" s="110">
        <f>COUNTA(E87:E94)</f>
        <v>0</v>
      </c>
      <c r="J132" s="110">
        <f>COUNTA(E73:E85)</f>
        <v>0</v>
      </c>
      <c r="K132" s="47"/>
    </row>
    <row r="133" spans="1:11" ht="12.75">
      <c r="A133" s="108" t="str">
        <f>G2</f>
        <v>LESSING</v>
      </c>
      <c r="B133" s="83" t="str">
        <f>H2</f>
        <v>M</v>
      </c>
      <c r="C133" s="109"/>
      <c r="D133" s="62">
        <f>SUM(H95)</f>
        <v>0</v>
      </c>
      <c r="E133" s="62">
        <f t="shared" si="10"/>
        <v>0</v>
      </c>
      <c r="F133" s="62">
        <f>SUM(H86)</f>
        <v>5.9</v>
      </c>
      <c r="G133" s="62">
        <f t="shared" si="11"/>
        <v>5.9</v>
      </c>
      <c r="H133" s="62">
        <f t="shared" si="12"/>
        <v>5.9</v>
      </c>
      <c r="I133" s="110">
        <f>COUNTA(G87:G94)</f>
        <v>0</v>
      </c>
      <c r="J133" s="110">
        <f>COUNTA(G73:G85)</f>
        <v>2</v>
      </c>
      <c r="K133" s="47"/>
    </row>
    <row r="134" spans="1:11" ht="12.75">
      <c r="A134" s="108" t="str">
        <f>I2</f>
        <v>MARAIS</v>
      </c>
      <c r="B134" s="83" t="str">
        <f>J2</f>
        <v>D</v>
      </c>
      <c r="C134" s="109"/>
      <c r="D134" s="62">
        <f>SUM(J95)</f>
        <v>0</v>
      </c>
      <c r="E134" s="62">
        <f t="shared" si="10"/>
        <v>0</v>
      </c>
      <c r="F134" s="62">
        <f>SUM(J86)</f>
        <v>0</v>
      </c>
      <c r="G134" s="62">
        <f t="shared" si="11"/>
        <v>0</v>
      </c>
      <c r="H134" s="62">
        <f t="shared" si="12"/>
        <v>0</v>
      </c>
      <c r="I134" s="110">
        <f>COUNTA(I87:I94)</f>
        <v>0</v>
      </c>
      <c r="J134" s="110">
        <f>COUNTA(I73:I85)</f>
        <v>0</v>
      </c>
      <c r="K134" s="47"/>
    </row>
    <row r="135" spans="1:11" ht="12.75">
      <c r="A135" s="108" t="str">
        <f>K2</f>
        <v>RAUTENBACH</v>
      </c>
      <c r="B135" s="83" t="str">
        <f>L2</f>
        <v>J</v>
      </c>
      <c r="C135" s="109"/>
      <c r="D135" s="62">
        <f>SUM(L95)</f>
        <v>0</v>
      </c>
      <c r="E135" s="62">
        <f t="shared" si="10"/>
        <v>0</v>
      </c>
      <c r="F135" s="62">
        <f>SUM(L86)</f>
        <v>15.399999999999999</v>
      </c>
      <c r="G135" s="62">
        <f t="shared" si="11"/>
        <v>15.399999999999999</v>
      </c>
      <c r="H135" s="62">
        <f t="shared" si="12"/>
        <v>15.399999999999999</v>
      </c>
      <c r="I135" s="110">
        <f>COUNTA(K87:K94)</f>
        <v>0</v>
      </c>
      <c r="J135" s="110">
        <f>COUNTA(K73:K85)</f>
        <v>2</v>
      </c>
      <c r="K135" s="47"/>
    </row>
    <row r="136" spans="1:11" ht="13.5" thickBot="1">
      <c r="A136" s="108" t="str">
        <f>M2</f>
        <v>M</v>
      </c>
      <c r="B136" s="62" t="str">
        <f>N2</f>
        <v>N</v>
      </c>
      <c r="C136" s="109"/>
      <c r="D136" s="62"/>
      <c r="E136" s="62">
        <f t="shared" si="10"/>
        <v>0</v>
      </c>
      <c r="F136" s="62"/>
      <c r="G136" s="62">
        <f t="shared" si="11"/>
        <v>0</v>
      </c>
      <c r="H136" s="62">
        <f t="shared" si="12"/>
        <v>0</v>
      </c>
      <c r="I136" s="110">
        <f>COUNTA(M87:M94)</f>
        <v>0</v>
      </c>
      <c r="J136" s="110">
        <f>COUNTA(M73:M85)</f>
        <v>0</v>
      </c>
      <c r="K136" s="47"/>
    </row>
    <row r="137" spans="1:11" ht="14.25" thickBot="1" thickTop="1">
      <c r="A137" s="111" t="s">
        <v>19</v>
      </c>
      <c r="B137" s="112"/>
      <c r="C137" s="113"/>
      <c r="D137" s="114">
        <f>SUM(D130:D136)</f>
        <v>0</v>
      </c>
      <c r="E137" s="114">
        <f aca="true" t="shared" si="13" ref="E137:J137">SUM(E130:E136)</f>
        <v>0</v>
      </c>
      <c r="F137" s="114">
        <f t="shared" si="13"/>
        <v>91.80000000000001</v>
      </c>
      <c r="G137" s="114">
        <f t="shared" si="13"/>
        <v>91.80000000000001</v>
      </c>
      <c r="H137" s="114">
        <f t="shared" si="13"/>
        <v>91.80000000000001</v>
      </c>
      <c r="I137" s="110">
        <f t="shared" si="13"/>
        <v>0</v>
      </c>
      <c r="J137" s="110">
        <f t="shared" si="13"/>
        <v>9</v>
      </c>
      <c r="K137" s="47"/>
    </row>
    <row r="138" spans="1:11" ht="13.5" thickTop="1">
      <c r="A138" s="77"/>
      <c r="B138" s="77"/>
      <c r="C138" s="77"/>
      <c r="D138" s="116"/>
      <c r="E138" s="116"/>
      <c r="F138" s="116"/>
      <c r="G138" s="116"/>
      <c r="H138" s="116"/>
      <c r="I138" s="60"/>
      <c r="J138" s="60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47"/>
      <c r="B140" s="47"/>
      <c r="C140" s="47"/>
      <c r="D140" s="117"/>
      <c r="E140" s="117"/>
      <c r="F140" s="117"/>
      <c r="G140" s="117"/>
      <c r="H140" s="117"/>
      <c r="I140" s="105"/>
      <c r="J140" s="105"/>
      <c r="K140" s="47"/>
    </row>
    <row r="141" spans="1:11" ht="12.75">
      <c r="A141" s="47"/>
      <c r="B141" s="47"/>
      <c r="C141" s="47"/>
      <c r="D141" s="117"/>
      <c r="E141" s="117"/>
      <c r="F141" s="117"/>
      <c r="G141" s="117"/>
      <c r="H141" s="117"/>
      <c r="I141" s="105"/>
      <c r="J141" s="105"/>
      <c r="K141" s="47"/>
    </row>
    <row r="142" spans="1:11" ht="12.75">
      <c r="A142" s="47"/>
      <c r="B142" s="47"/>
      <c r="C142" s="47"/>
      <c r="D142" s="117"/>
      <c r="E142" s="117"/>
      <c r="F142" s="117"/>
      <c r="G142" s="117"/>
      <c r="H142" s="117"/>
      <c r="I142" s="105"/>
      <c r="J142" s="105"/>
      <c r="K142" s="47"/>
    </row>
    <row r="143" spans="1:11" ht="12.75">
      <c r="A143" s="103" t="s">
        <v>21</v>
      </c>
      <c r="B143" s="103"/>
      <c r="C143" s="104"/>
      <c r="D143" s="117"/>
      <c r="E143" s="117"/>
      <c r="F143" s="117"/>
      <c r="G143" s="117"/>
      <c r="H143" s="117"/>
      <c r="I143" s="105"/>
      <c r="J143" s="105"/>
      <c r="K143" s="47"/>
    </row>
    <row r="144" spans="1:11" ht="12.75">
      <c r="A144" s="47"/>
      <c r="B144" s="47"/>
      <c r="C144" s="47"/>
      <c r="D144" s="117"/>
      <c r="E144" s="117"/>
      <c r="F144" s="117"/>
      <c r="G144" s="117"/>
      <c r="H144" s="117"/>
      <c r="I144" s="105"/>
      <c r="J144" s="105"/>
      <c r="K144" s="47"/>
    </row>
    <row r="145" spans="1:11" ht="12.75">
      <c r="A145" s="106" t="s">
        <v>7</v>
      </c>
      <c r="B145" s="106"/>
      <c r="C145" s="106" t="s">
        <v>7</v>
      </c>
      <c r="D145" s="118" t="s">
        <v>8</v>
      </c>
      <c r="E145" s="118" t="s">
        <v>9</v>
      </c>
      <c r="F145" s="118" t="s">
        <v>8</v>
      </c>
      <c r="G145" s="118" t="s">
        <v>8</v>
      </c>
      <c r="H145" s="118" t="s">
        <v>9</v>
      </c>
      <c r="I145" s="107" t="s">
        <v>10</v>
      </c>
      <c r="J145" s="107" t="s">
        <v>10</v>
      </c>
      <c r="K145" s="106" t="s">
        <v>22</v>
      </c>
    </row>
    <row r="146" spans="1:11" ht="12.75">
      <c r="A146" s="106" t="s">
        <v>13</v>
      </c>
      <c r="B146" s="106" t="s">
        <v>14</v>
      </c>
      <c r="C146" s="106" t="s">
        <v>15</v>
      </c>
      <c r="D146" s="118" t="s">
        <v>16</v>
      </c>
      <c r="E146" s="118" t="s">
        <v>16</v>
      </c>
      <c r="F146" s="118" t="s">
        <v>17</v>
      </c>
      <c r="G146" s="118" t="s">
        <v>18</v>
      </c>
      <c r="H146" s="118" t="s">
        <v>18</v>
      </c>
      <c r="I146" s="107" t="s">
        <v>16</v>
      </c>
      <c r="J146" s="107" t="s">
        <v>17</v>
      </c>
      <c r="K146" s="106" t="s">
        <v>23</v>
      </c>
    </row>
    <row r="147" spans="1:11" ht="12.75">
      <c r="A147" s="108" t="str">
        <f>A2</f>
        <v>CLARKE</v>
      </c>
      <c r="B147" s="83" t="str">
        <f>B2</f>
        <v>J</v>
      </c>
      <c r="C147" s="109"/>
      <c r="D147" s="62">
        <f aca="true" t="shared" si="14" ref="D147:E153">SUM(D130+D118+D106)</f>
        <v>0</v>
      </c>
      <c r="E147" s="62">
        <f t="shared" si="14"/>
        <v>0</v>
      </c>
      <c r="F147" s="62">
        <f aca="true" t="shared" si="15" ref="F147:F153">SUM(F106+F118+F130)</f>
        <v>67</v>
      </c>
      <c r="G147" s="62">
        <f aca="true" t="shared" si="16" ref="G147:H153">SUM(G130+G118+G106)</f>
        <v>67</v>
      </c>
      <c r="H147" s="63">
        <f t="shared" si="16"/>
        <v>67</v>
      </c>
      <c r="I147" s="110">
        <f aca="true" t="shared" si="17" ref="I147:J153">SUM(I106+I118+I130)</f>
        <v>0</v>
      </c>
      <c r="J147" s="110">
        <f t="shared" si="17"/>
        <v>4</v>
      </c>
      <c r="K147" s="110">
        <f>SUM(I147:J147)</f>
        <v>4</v>
      </c>
    </row>
    <row r="148" spans="1:11" ht="12.75">
      <c r="A148" s="108" t="str">
        <f>C2</f>
        <v>HYMAN</v>
      </c>
      <c r="B148" s="83" t="str">
        <f>D2</f>
        <v>M</v>
      </c>
      <c r="C148" s="109"/>
      <c r="D148" s="62">
        <f t="shared" si="14"/>
        <v>0</v>
      </c>
      <c r="E148" s="62">
        <f t="shared" si="14"/>
        <v>0</v>
      </c>
      <c r="F148" s="62">
        <f t="shared" si="15"/>
        <v>3.5</v>
      </c>
      <c r="G148" s="62">
        <f t="shared" si="16"/>
        <v>3.5</v>
      </c>
      <c r="H148" s="63">
        <f t="shared" si="16"/>
        <v>3.5</v>
      </c>
      <c r="I148" s="110">
        <f t="shared" si="17"/>
        <v>0</v>
      </c>
      <c r="J148" s="110">
        <f t="shared" si="17"/>
        <v>1</v>
      </c>
      <c r="K148" s="110">
        <f aca="true" t="shared" si="18" ref="K148:K153">SUM(I148:J148)</f>
        <v>1</v>
      </c>
    </row>
    <row r="149" spans="1:11" ht="12.75">
      <c r="A149" s="108" t="str">
        <f>E2</f>
        <v>KEETON</v>
      </c>
      <c r="B149" s="83" t="str">
        <f>F2</f>
        <v>D</v>
      </c>
      <c r="C149" s="109"/>
      <c r="D149" s="62">
        <f t="shared" si="14"/>
        <v>0</v>
      </c>
      <c r="E149" s="62">
        <f t="shared" si="14"/>
        <v>0</v>
      </c>
      <c r="F149" s="62">
        <f t="shared" si="15"/>
        <v>0</v>
      </c>
      <c r="G149" s="62">
        <f t="shared" si="16"/>
        <v>0</v>
      </c>
      <c r="H149" s="63">
        <f t="shared" si="16"/>
        <v>0</v>
      </c>
      <c r="I149" s="110">
        <f t="shared" si="17"/>
        <v>0</v>
      </c>
      <c r="J149" s="110">
        <f t="shared" si="17"/>
        <v>0</v>
      </c>
      <c r="K149" s="110">
        <f t="shared" si="18"/>
        <v>0</v>
      </c>
    </row>
    <row r="150" spans="1:11" ht="12.75">
      <c r="A150" s="108" t="str">
        <f>G2</f>
        <v>LESSING</v>
      </c>
      <c r="B150" s="83" t="str">
        <f>H2</f>
        <v>M</v>
      </c>
      <c r="C150" s="109"/>
      <c r="D150" s="62">
        <f t="shared" si="14"/>
        <v>3</v>
      </c>
      <c r="E150" s="62">
        <f t="shared" si="14"/>
        <v>6</v>
      </c>
      <c r="F150" s="62">
        <f t="shared" si="15"/>
        <v>32.1</v>
      </c>
      <c r="G150" s="62">
        <f t="shared" si="16"/>
        <v>35.1</v>
      </c>
      <c r="H150" s="63">
        <f t="shared" si="16"/>
        <v>38.1</v>
      </c>
      <c r="I150" s="110">
        <f t="shared" si="17"/>
        <v>1</v>
      </c>
      <c r="J150" s="110">
        <f t="shared" si="17"/>
        <v>3</v>
      </c>
      <c r="K150" s="110">
        <f t="shared" si="18"/>
        <v>4</v>
      </c>
    </row>
    <row r="151" spans="1:11" ht="12.75">
      <c r="A151" s="108" t="str">
        <f>I2</f>
        <v>MARAIS</v>
      </c>
      <c r="B151" s="83" t="str">
        <f>J2</f>
        <v>D</v>
      </c>
      <c r="C151" s="109"/>
      <c r="D151" s="62">
        <f t="shared" si="14"/>
        <v>0</v>
      </c>
      <c r="E151" s="62">
        <f t="shared" si="14"/>
        <v>0</v>
      </c>
      <c r="F151" s="62">
        <f t="shared" si="15"/>
        <v>41.3</v>
      </c>
      <c r="G151" s="62">
        <f t="shared" si="16"/>
        <v>41.3</v>
      </c>
      <c r="H151" s="63">
        <f t="shared" si="16"/>
        <v>41.3</v>
      </c>
      <c r="I151" s="110">
        <f t="shared" si="17"/>
        <v>0</v>
      </c>
      <c r="J151" s="110">
        <f t="shared" si="17"/>
        <v>1</v>
      </c>
      <c r="K151" s="110">
        <f t="shared" si="18"/>
        <v>1</v>
      </c>
    </row>
    <row r="152" spans="1:11" ht="12.75">
      <c r="A152" s="108" t="str">
        <f>K2</f>
        <v>RAUTENBACH</v>
      </c>
      <c r="B152" s="83" t="str">
        <f>L2</f>
        <v>J</v>
      </c>
      <c r="C152" s="109"/>
      <c r="D152" s="62">
        <f t="shared" si="14"/>
        <v>0</v>
      </c>
      <c r="E152" s="62">
        <f t="shared" si="14"/>
        <v>0</v>
      </c>
      <c r="F152" s="62">
        <f t="shared" si="15"/>
        <v>27.4</v>
      </c>
      <c r="G152" s="62">
        <f t="shared" si="16"/>
        <v>27.4</v>
      </c>
      <c r="H152" s="63">
        <f t="shared" si="16"/>
        <v>27.4</v>
      </c>
      <c r="I152" s="110">
        <f t="shared" si="17"/>
        <v>0</v>
      </c>
      <c r="J152" s="110">
        <f t="shared" si="17"/>
        <v>3</v>
      </c>
      <c r="K152" s="110">
        <f t="shared" si="18"/>
        <v>3</v>
      </c>
    </row>
    <row r="153" spans="1:11" ht="13.5" thickBot="1">
      <c r="A153" s="108"/>
      <c r="B153" s="83"/>
      <c r="C153" s="109"/>
      <c r="D153" s="62">
        <f t="shared" si="14"/>
        <v>0</v>
      </c>
      <c r="E153" s="62">
        <f t="shared" si="14"/>
        <v>0</v>
      </c>
      <c r="F153" s="62">
        <f t="shared" si="15"/>
        <v>0</v>
      </c>
      <c r="G153" s="62">
        <f t="shared" si="16"/>
        <v>0</v>
      </c>
      <c r="H153" s="63">
        <f t="shared" si="16"/>
        <v>0</v>
      </c>
      <c r="I153" s="110">
        <f t="shared" si="17"/>
        <v>0</v>
      </c>
      <c r="J153" s="110">
        <f t="shared" si="17"/>
        <v>0</v>
      </c>
      <c r="K153" s="110">
        <f t="shared" si="18"/>
        <v>0</v>
      </c>
    </row>
    <row r="154" spans="1:11" ht="14.25" thickBot="1" thickTop="1">
      <c r="A154" s="111" t="s">
        <v>24</v>
      </c>
      <c r="B154" s="112"/>
      <c r="C154" s="119" t="s">
        <v>1</v>
      </c>
      <c r="D154" s="114">
        <f aca="true" t="shared" si="19" ref="D154:K154">SUM(D147:D153)</f>
        <v>3</v>
      </c>
      <c r="E154" s="114">
        <f t="shared" si="19"/>
        <v>6</v>
      </c>
      <c r="F154" s="114">
        <f t="shared" si="19"/>
        <v>171.29999999999998</v>
      </c>
      <c r="G154" s="114">
        <f t="shared" si="19"/>
        <v>174.29999999999998</v>
      </c>
      <c r="H154" s="114">
        <f t="shared" si="19"/>
        <v>177.29999999999998</v>
      </c>
      <c r="I154" s="120">
        <f t="shared" si="19"/>
        <v>1</v>
      </c>
      <c r="J154" s="120">
        <f t="shared" si="19"/>
        <v>12</v>
      </c>
      <c r="K154" s="120">
        <f t="shared" si="19"/>
        <v>13</v>
      </c>
    </row>
    <row r="155" ht="9.75" thickTop="1"/>
  </sheetData>
  <sheetProtection/>
  <mergeCells count="2">
    <mergeCell ref="A1:N1"/>
    <mergeCell ref="A70:N70"/>
  </mergeCells>
  <printOptions/>
  <pageMargins left="0.75" right="0.75" top="1" bottom="1" header="0.5" footer="0.5"/>
  <pageSetup orientation="landscape" paperSize="9" r:id="rId1"/>
  <headerFooter alignWithMargins="0">
    <oddHeader>&amp;CEP</oddHeader>
  </headerFooter>
  <rowBreaks count="3" manualBreakCount="3">
    <brk id="35" max="255" man="1"/>
    <brk id="69" max="255" man="1"/>
    <brk id="102" max="255" man="1"/>
  </rowBreaks>
  <ignoredErrors>
    <ignoredError sqref="F147:F1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9"/>
  <sheetViews>
    <sheetView zoomScale="80" zoomScaleNormal="80" zoomScalePageLayoutView="0" workbookViewId="0" topLeftCell="A111">
      <selection activeCell="F146" sqref="F146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0.421875" style="87" customWidth="1"/>
    <col min="10" max="10" width="6.00390625" style="96" customWidth="1"/>
    <col min="11" max="11" width="16.8515625" style="95" bestFit="1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8.8515625" style="87" customWidth="1"/>
    <col min="17" max="17" width="9.28125" style="87" customWidth="1"/>
    <col min="18" max="18" width="9.7109375" style="87" customWidth="1"/>
    <col min="19" max="19" width="7.57421875" style="87" customWidth="1"/>
    <col min="20" max="20" width="9.28125" style="87" customWidth="1"/>
    <col min="21" max="22" width="10.57421875" style="87" customWidth="1"/>
    <col min="23" max="23" width="8.28125" style="87" customWidth="1"/>
    <col min="24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288</v>
      </c>
      <c r="B2" s="89" t="s">
        <v>28</v>
      </c>
      <c r="C2" s="88" t="s">
        <v>289</v>
      </c>
      <c r="D2" s="89" t="s">
        <v>26</v>
      </c>
      <c r="E2" s="88" t="s">
        <v>27</v>
      </c>
      <c r="F2" s="89" t="s">
        <v>5</v>
      </c>
      <c r="G2" s="88" t="s">
        <v>146</v>
      </c>
      <c r="H2" s="89" t="s">
        <v>47</v>
      </c>
      <c r="I2" s="88" t="s">
        <v>137</v>
      </c>
      <c r="J2" s="89" t="s">
        <v>2</v>
      </c>
      <c r="K2" s="88" t="s">
        <v>322</v>
      </c>
      <c r="L2" s="89" t="s">
        <v>39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E4" s="87" t="s">
        <v>359</v>
      </c>
      <c r="F4" s="91">
        <v>39.8</v>
      </c>
      <c r="H4" s="91"/>
      <c r="I4" s="87" t="s">
        <v>362</v>
      </c>
      <c r="J4" s="91">
        <v>4.4</v>
      </c>
      <c r="K4" s="95" t="s">
        <v>363</v>
      </c>
      <c r="L4" s="91">
        <v>3.9</v>
      </c>
      <c r="N4" s="91"/>
    </row>
    <row r="5" spans="2:14" ht="9">
      <c r="B5" s="91"/>
      <c r="D5" s="91"/>
      <c r="F5" s="91"/>
      <c r="H5" s="91"/>
      <c r="J5" s="91"/>
      <c r="K5" s="95" t="s">
        <v>364</v>
      </c>
      <c r="L5" s="91">
        <v>4.1</v>
      </c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0</v>
      </c>
      <c r="C24" s="92"/>
      <c r="D24" s="93">
        <f>SUM(D4:D23)</f>
        <v>0</v>
      </c>
      <c r="E24" s="92"/>
      <c r="F24" s="93">
        <f>SUM(F4:F23)</f>
        <v>39.8</v>
      </c>
      <c r="G24" s="92"/>
      <c r="H24" s="93">
        <f>SUM(H4:H23)</f>
        <v>0</v>
      </c>
      <c r="I24" s="92"/>
      <c r="J24" s="93">
        <f>SUM(J4:J23)</f>
        <v>4.4</v>
      </c>
      <c r="K24" s="96"/>
      <c r="L24" s="93">
        <f>SUM(L4:L23)</f>
        <v>8</v>
      </c>
      <c r="M24" s="92"/>
      <c r="N24" s="93">
        <f>SUM(N4:N23)</f>
        <v>0</v>
      </c>
      <c r="O24" s="92">
        <f>SUM(A24:N24)</f>
        <v>52.199999999999996</v>
      </c>
    </row>
    <row r="25" spans="2:14" ht="9">
      <c r="B25" s="91"/>
      <c r="C25" s="87" t="s">
        <v>165</v>
      </c>
      <c r="D25" s="91">
        <v>3.6</v>
      </c>
      <c r="F25" s="91"/>
      <c r="G25" s="87" t="s">
        <v>165</v>
      </c>
      <c r="H25" s="91">
        <v>2</v>
      </c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63.39999999999999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11.2</v>
      </c>
    </row>
    <row r="29" spans="1:15" ht="9">
      <c r="A29" s="92"/>
      <c r="B29" s="93">
        <f>SUM(B25:B28)</f>
        <v>0</v>
      </c>
      <c r="C29" s="92"/>
      <c r="D29" s="93">
        <f>SUM(D25:D28)</f>
        <v>3.6</v>
      </c>
      <c r="E29" s="92"/>
      <c r="F29" s="93">
        <f>SUM(F25:F28)</f>
        <v>0</v>
      </c>
      <c r="G29" s="92"/>
      <c r="H29" s="93">
        <f>SUM(H25:H28)</f>
        <v>2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5.6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97" t="s">
        <v>20</v>
      </c>
      <c r="B31" s="98"/>
      <c r="C31" s="86"/>
      <c r="D31" s="98"/>
      <c r="E31" s="86"/>
      <c r="F31" s="98"/>
      <c r="G31" s="86"/>
      <c r="H31" s="98"/>
      <c r="I31" s="86"/>
      <c r="J31" s="99"/>
      <c r="K31" s="100"/>
      <c r="L31" s="98"/>
      <c r="M31" s="86"/>
      <c r="N31" s="98"/>
      <c r="O31" s="86"/>
    </row>
    <row r="32" spans="1:14" ht="9">
      <c r="A32" s="88" t="str">
        <f aca="true" t="shared" si="0" ref="A32:N32">A2</f>
        <v>ALFIRS</v>
      </c>
      <c r="B32" s="89" t="str">
        <f t="shared" si="0"/>
        <v>D</v>
      </c>
      <c r="C32" s="88" t="str">
        <f t="shared" si="0"/>
        <v>HELM</v>
      </c>
      <c r="D32" s="89" t="str">
        <f t="shared" si="0"/>
        <v>J</v>
      </c>
      <c r="E32" s="88" t="str">
        <f t="shared" si="0"/>
        <v>NEL</v>
      </c>
      <c r="F32" s="89" t="str">
        <f t="shared" si="0"/>
        <v>B</v>
      </c>
      <c r="G32" s="88" t="str">
        <f t="shared" si="0"/>
        <v>POTGIETER</v>
      </c>
      <c r="H32" s="89" t="str">
        <f t="shared" si="0"/>
        <v>P</v>
      </c>
      <c r="I32" s="88" t="str">
        <f t="shared" si="0"/>
        <v>THERON</v>
      </c>
      <c r="J32" s="89" t="str">
        <f t="shared" si="0"/>
        <v>C</v>
      </c>
      <c r="K32" s="88" t="str">
        <f t="shared" si="0"/>
        <v>VAN DER WALT</v>
      </c>
      <c r="L32" s="89" t="str">
        <f t="shared" si="0"/>
        <v>G</v>
      </c>
      <c r="M32" s="90" t="str">
        <f t="shared" si="0"/>
        <v>M</v>
      </c>
      <c r="N32" s="91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1:14" ht="9">
      <c r="A34" s="87" t="s">
        <v>364</v>
      </c>
      <c r="B34" s="91">
        <v>2.6</v>
      </c>
      <c r="D34" s="91"/>
      <c r="E34" s="87" t="s">
        <v>359</v>
      </c>
      <c r="F34" s="91">
        <v>15.3</v>
      </c>
      <c r="G34" s="87" t="s">
        <v>362</v>
      </c>
      <c r="H34" s="91">
        <v>2.6</v>
      </c>
      <c r="I34" s="87" t="s">
        <v>359</v>
      </c>
      <c r="J34" s="91">
        <v>40.6</v>
      </c>
      <c r="L34" s="91"/>
      <c r="N34" s="91"/>
    </row>
    <row r="35" spans="2:14" ht="9">
      <c r="B35" s="91"/>
      <c r="D35" s="91"/>
      <c r="F35" s="91"/>
      <c r="H35" s="91"/>
      <c r="J35" s="91"/>
      <c r="L35" s="91"/>
      <c r="N35" s="91"/>
    </row>
    <row r="36" spans="2:14" ht="9">
      <c r="B36" s="91"/>
      <c r="D36" s="91"/>
      <c r="F36" s="91"/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1:15" ht="9">
      <c r="A54" s="92"/>
      <c r="B54" s="93">
        <f>SUM(B34:B53)</f>
        <v>2.6</v>
      </c>
      <c r="C54" s="92"/>
      <c r="D54" s="93">
        <f>SUM(D34:D53)</f>
        <v>0</v>
      </c>
      <c r="E54" s="92"/>
      <c r="F54" s="93">
        <f>SUM(F34:F53)</f>
        <v>15.3</v>
      </c>
      <c r="G54" s="92"/>
      <c r="H54" s="93">
        <f>SUM(H34:H53)</f>
        <v>2.6</v>
      </c>
      <c r="I54" s="92"/>
      <c r="J54" s="93">
        <f>SUM(J34:J53)</f>
        <v>40.6</v>
      </c>
      <c r="K54" s="96"/>
      <c r="L54" s="93">
        <f>SUM(L34:L53)</f>
        <v>0</v>
      </c>
      <c r="M54" s="92"/>
      <c r="N54" s="93">
        <f>SUM(N34:N53)</f>
        <v>0</v>
      </c>
      <c r="O54" s="92">
        <f>SUM(A54:N54)</f>
        <v>61.10000000000001</v>
      </c>
    </row>
    <row r="55" spans="2:14" ht="9">
      <c r="B55" s="91"/>
      <c r="D55" s="91"/>
      <c r="F55" s="91"/>
      <c r="H55" s="91"/>
      <c r="J55" s="91"/>
      <c r="L55" s="91"/>
      <c r="N55" s="91"/>
    </row>
    <row r="56" spans="2:15" ht="9">
      <c r="B56" s="91"/>
      <c r="D56" s="91"/>
      <c r="F56" s="91"/>
      <c r="H56" s="91"/>
      <c r="J56" s="91"/>
      <c r="L56" s="91"/>
      <c r="N56" s="91"/>
      <c r="O56" s="92">
        <f>SUM(O54+O58)</f>
        <v>61.10000000000001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/>
      <c r="L58" s="91"/>
      <c r="N58" s="91"/>
      <c r="O58" s="92">
        <f>SUM(O59*2)</f>
        <v>0</v>
      </c>
    </row>
    <row r="59" spans="1:15" ht="9">
      <c r="A59" s="92"/>
      <c r="B59" s="93">
        <f>SUM(B55:B58)</f>
        <v>0</v>
      </c>
      <c r="C59" s="92"/>
      <c r="D59" s="93">
        <f>SUM(D55:D58)</f>
        <v>0</v>
      </c>
      <c r="E59" s="92"/>
      <c r="F59" s="93">
        <f>SUM(F55:F58)</f>
        <v>0</v>
      </c>
      <c r="G59" s="92"/>
      <c r="H59" s="93">
        <f>SUM(H55:H58)</f>
        <v>0</v>
      </c>
      <c r="I59" s="92"/>
      <c r="J59" s="93">
        <f>SUM(J55:J58)</f>
        <v>0</v>
      </c>
      <c r="K59" s="96"/>
      <c r="L59" s="93">
        <f>SUM(L55:L58)</f>
        <v>0</v>
      </c>
      <c r="M59" s="92"/>
      <c r="N59" s="93">
        <f>SUM(N55:N58)</f>
        <v>0</v>
      </c>
      <c r="O59" s="92">
        <f>SUM(A59:N59)</f>
        <v>0</v>
      </c>
    </row>
    <row r="60" spans="1:14" ht="9">
      <c r="A60" s="92"/>
      <c r="B60" s="93"/>
      <c r="C60" s="92"/>
      <c r="D60" s="93"/>
      <c r="E60" s="92"/>
      <c r="F60" s="93"/>
      <c r="G60" s="92"/>
      <c r="H60" s="93"/>
      <c r="I60" s="92"/>
      <c r="J60" s="93"/>
      <c r="K60" s="96"/>
      <c r="L60" s="93"/>
      <c r="M60" s="92"/>
      <c r="N60" s="93"/>
    </row>
    <row r="61" spans="1:14" ht="9">
      <c r="A61" s="92"/>
      <c r="B61" s="93"/>
      <c r="C61" s="92"/>
      <c r="D61" s="93"/>
      <c r="E61" s="92"/>
      <c r="F61" s="93"/>
      <c r="G61" s="92"/>
      <c r="H61" s="93"/>
      <c r="I61" s="92"/>
      <c r="J61" s="93"/>
      <c r="K61" s="96"/>
      <c r="L61" s="93"/>
      <c r="M61" s="92"/>
      <c r="N61" s="93"/>
    </row>
    <row r="62" spans="1:15" ht="9">
      <c r="A62" s="214" t="s">
        <v>135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  <c r="O62" s="86"/>
    </row>
    <row r="63" spans="1:14" ht="9">
      <c r="A63" s="88" t="str">
        <f aca="true" t="shared" si="1" ref="A63:L63">A2</f>
        <v>ALFIRS</v>
      </c>
      <c r="B63" s="89" t="str">
        <f t="shared" si="1"/>
        <v>D</v>
      </c>
      <c r="C63" s="88" t="str">
        <f t="shared" si="1"/>
        <v>HELM</v>
      </c>
      <c r="D63" s="89" t="str">
        <f t="shared" si="1"/>
        <v>J</v>
      </c>
      <c r="E63" s="88" t="str">
        <f t="shared" si="1"/>
        <v>NEL</v>
      </c>
      <c r="F63" s="89" t="str">
        <f t="shared" si="1"/>
        <v>B</v>
      </c>
      <c r="G63" s="88" t="str">
        <f t="shared" si="1"/>
        <v>POTGIETER</v>
      </c>
      <c r="H63" s="89" t="str">
        <f t="shared" si="1"/>
        <v>P</v>
      </c>
      <c r="I63" s="88" t="str">
        <f t="shared" si="1"/>
        <v>THERON</v>
      </c>
      <c r="J63" s="89" t="str">
        <f t="shared" si="1"/>
        <v>C</v>
      </c>
      <c r="K63" s="88" t="str">
        <f t="shared" si="1"/>
        <v>VAN DER WALT</v>
      </c>
      <c r="L63" s="89" t="str">
        <f t="shared" si="1"/>
        <v>G</v>
      </c>
      <c r="M63" s="90"/>
      <c r="N63" s="91"/>
    </row>
    <row r="64" spans="1:14" ht="9">
      <c r="A64" s="88" t="s">
        <v>11</v>
      </c>
      <c r="B64" s="93" t="s">
        <v>12</v>
      </c>
      <c r="C64" s="88" t="s">
        <v>11</v>
      </c>
      <c r="D64" s="93" t="s">
        <v>12</v>
      </c>
      <c r="E64" s="88" t="s">
        <v>11</v>
      </c>
      <c r="F64" s="93" t="s">
        <v>12</v>
      </c>
      <c r="G64" s="88" t="s">
        <v>11</v>
      </c>
      <c r="H64" s="93" t="s">
        <v>12</v>
      </c>
      <c r="I64" s="88" t="s">
        <v>11</v>
      </c>
      <c r="J64" s="93" t="s">
        <v>12</v>
      </c>
      <c r="K64" s="94" t="s">
        <v>11</v>
      </c>
      <c r="L64" s="93" t="s">
        <v>12</v>
      </c>
      <c r="M64" s="88" t="s">
        <v>11</v>
      </c>
      <c r="N64" s="93" t="s">
        <v>12</v>
      </c>
    </row>
    <row r="65" spans="2:14" ht="9">
      <c r="B65" s="91"/>
      <c r="C65" s="87" t="s">
        <v>359</v>
      </c>
      <c r="D65" s="91">
        <v>36.9</v>
      </c>
      <c r="F65" s="91"/>
      <c r="H65" s="91"/>
      <c r="I65" s="87" t="s">
        <v>359</v>
      </c>
      <c r="J65" s="91">
        <v>21</v>
      </c>
      <c r="L65" s="91"/>
      <c r="N65" s="91"/>
    </row>
    <row r="66" spans="2:14" ht="9">
      <c r="B66" s="91"/>
      <c r="C66" s="87" t="s">
        <v>359</v>
      </c>
      <c r="D66" s="91">
        <v>15.7</v>
      </c>
      <c r="F66" s="91"/>
      <c r="H66" s="91"/>
      <c r="I66" s="87" t="s">
        <v>359</v>
      </c>
      <c r="J66" s="91">
        <v>10.5</v>
      </c>
      <c r="L66" s="91"/>
      <c r="N66" s="91"/>
    </row>
    <row r="67" spans="2:14" ht="9">
      <c r="B67" s="91"/>
      <c r="C67" s="87" t="s">
        <v>366</v>
      </c>
      <c r="D67" s="91">
        <v>2.5</v>
      </c>
      <c r="F67" s="91"/>
      <c r="H67" s="91"/>
      <c r="I67" s="87" t="s">
        <v>362</v>
      </c>
      <c r="J67" s="91">
        <v>2.4</v>
      </c>
      <c r="L67" s="91"/>
      <c r="N67" s="91"/>
    </row>
    <row r="68" spans="2:14" ht="9">
      <c r="B68" s="91"/>
      <c r="D68" s="91"/>
      <c r="F68" s="91"/>
      <c r="H68" s="91"/>
      <c r="I68" s="87" t="s">
        <v>359</v>
      </c>
      <c r="J68" s="91">
        <v>14.5</v>
      </c>
      <c r="L68" s="91"/>
      <c r="N68" s="91"/>
    </row>
    <row r="69" spans="2:14" ht="9">
      <c r="B69" s="91"/>
      <c r="D69" s="91"/>
      <c r="F69" s="91"/>
      <c r="H69" s="91"/>
      <c r="I69" s="87" t="s">
        <v>359</v>
      </c>
      <c r="J69" s="91">
        <v>79.9</v>
      </c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10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1:15" ht="9">
      <c r="A81" s="92"/>
      <c r="B81" s="93">
        <f>SUM(B65:B80)</f>
        <v>0</v>
      </c>
      <c r="C81" s="92"/>
      <c r="D81" s="93">
        <f>SUM(D65:D80)</f>
        <v>55.099999999999994</v>
      </c>
      <c r="E81" s="92"/>
      <c r="F81" s="93">
        <f>SUM(F65:F80)</f>
        <v>0</v>
      </c>
      <c r="G81" s="92"/>
      <c r="H81" s="93">
        <f>SUM(H65:H80)</f>
        <v>0</v>
      </c>
      <c r="I81" s="92"/>
      <c r="J81" s="93">
        <f>SUM(J65:J80)</f>
        <v>128.3</v>
      </c>
      <c r="K81" s="96"/>
      <c r="L81" s="93">
        <f>SUM(L65:L80)</f>
        <v>0</v>
      </c>
      <c r="M81" s="92"/>
      <c r="N81" s="93">
        <f>SUM(N65:N80)</f>
        <v>0</v>
      </c>
      <c r="O81" s="92">
        <f>SUM(A81:N81)</f>
        <v>183.4</v>
      </c>
    </row>
    <row r="82" spans="2:14" ht="9">
      <c r="B82" s="91"/>
      <c r="D82" s="91"/>
      <c r="F82" s="91"/>
      <c r="H82" s="91"/>
      <c r="J82" s="91"/>
      <c r="L82" s="91"/>
      <c r="N82" s="91"/>
    </row>
    <row r="83" spans="2:15" ht="9">
      <c r="B83" s="91"/>
      <c r="D83" s="91"/>
      <c r="F83" s="91"/>
      <c r="H83" s="91"/>
      <c r="J83" s="91"/>
      <c r="L83" s="91"/>
      <c r="N83" s="91"/>
      <c r="O83" s="92">
        <f>SUM(O81+O89)</f>
        <v>183.4</v>
      </c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2:14" ht="9">
      <c r="B86" s="91"/>
      <c r="D86" s="91"/>
      <c r="F86" s="91"/>
      <c r="H86" s="91"/>
      <c r="J86" s="91"/>
      <c r="L86" s="91"/>
      <c r="N86" s="91"/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2:15" ht="9">
      <c r="B89" s="91"/>
      <c r="D89" s="91"/>
      <c r="F89" s="91"/>
      <c r="H89" s="91"/>
      <c r="J89" s="91"/>
      <c r="L89" s="91"/>
      <c r="N89" s="91"/>
      <c r="O89" s="92">
        <f>SUM(O90*2)</f>
        <v>0</v>
      </c>
    </row>
    <row r="90" spans="1:15" ht="9">
      <c r="A90" s="92"/>
      <c r="B90" s="93">
        <f>SUM(B82:B89)</f>
        <v>0</v>
      </c>
      <c r="C90" s="92"/>
      <c r="D90" s="93">
        <f>SUM(D82:D89)</f>
        <v>0</v>
      </c>
      <c r="E90" s="92"/>
      <c r="F90" s="93">
        <f>SUM(F82:F89)</f>
        <v>0</v>
      </c>
      <c r="G90" s="92"/>
      <c r="H90" s="93">
        <f>SUM(H82:H89)</f>
        <v>0</v>
      </c>
      <c r="I90" s="92"/>
      <c r="J90" s="93">
        <f>SUM(J82:J89)</f>
        <v>0</v>
      </c>
      <c r="K90" s="96"/>
      <c r="L90" s="93">
        <f>SUM(L82:L89)</f>
        <v>0</v>
      </c>
      <c r="M90" s="92"/>
      <c r="N90" s="93">
        <f>SUM(N82:N89)</f>
        <v>0</v>
      </c>
      <c r="O90" s="92">
        <f>SUM(A90:N90)</f>
        <v>0</v>
      </c>
    </row>
    <row r="91" spans="1:14" ht="9">
      <c r="A91" s="92"/>
      <c r="B91" s="102"/>
      <c r="C91" s="92"/>
      <c r="D91" s="102"/>
      <c r="E91" s="92"/>
      <c r="F91" s="102"/>
      <c r="G91" s="92"/>
      <c r="H91" s="102"/>
      <c r="I91" s="92"/>
      <c r="J91" s="102"/>
      <c r="K91" s="96"/>
      <c r="L91" s="102"/>
      <c r="M91" s="92"/>
      <c r="N91" s="102"/>
    </row>
    <row r="92" spans="1:14" ht="9">
      <c r="A92" s="92"/>
      <c r="B92" s="102"/>
      <c r="C92" s="92"/>
      <c r="D92" s="102"/>
      <c r="E92" s="92"/>
      <c r="F92" s="102"/>
      <c r="G92" s="92"/>
      <c r="H92" s="102"/>
      <c r="I92" s="92"/>
      <c r="J92" s="102"/>
      <c r="K92" s="96"/>
      <c r="L92" s="102"/>
      <c r="M92" s="92"/>
      <c r="N92" s="102"/>
    </row>
    <row r="93" spans="1:14" ht="9">
      <c r="A93" s="92"/>
      <c r="B93" s="102"/>
      <c r="C93" s="92"/>
      <c r="D93" s="102"/>
      <c r="E93" s="92"/>
      <c r="F93" s="102"/>
      <c r="G93" s="92"/>
      <c r="H93" s="102"/>
      <c r="I93" s="92"/>
      <c r="J93" s="102"/>
      <c r="K93" s="96"/>
      <c r="L93" s="102"/>
      <c r="M93" s="92"/>
      <c r="N93" s="102"/>
    </row>
    <row r="94" spans="1:14" ht="9">
      <c r="A94" s="92"/>
      <c r="B94" s="102"/>
      <c r="C94" s="92"/>
      <c r="D94" s="102"/>
      <c r="E94" s="92"/>
      <c r="F94" s="102"/>
      <c r="G94" s="92"/>
      <c r="H94" s="102"/>
      <c r="I94" s="92"/>
      <c r="J94" s="102"/>
      <c r="K94" s="96"/>
      <c r="L94" s="102"/>
      <c r="M94" s="92"/>
      <c r="N94" s="102"/>
    </row>
    <row r="95" spans="1:14" ht="9">
      <c r="A95" s="92"/>
      <c r="B95" s="102"/>
      <c r="C95" s="92"/>
      <c r="D95" s="102"/>
      <c r="E95" s="92"/>
      <c r="F95" s="102"/>
      <c r="G95" s="92"/>
      <c r="H95" s="102"/>
      <c r="I95" s="92"/>
      <c r="J95" s="102"/>
      <c r="K95" s="96"/>
      <c r="L95" s="102"/>
      <c r="M95" s="92"/>
      <c r="N95" s="102"/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8" spans="1:11" ht="12.75">
      <c r="A98" s="103" t="s">
        <v>1</v>
      </c>
      <c r="B98" s="103"/>
      <c r="C98" s="104"/>
      <c r="D98" s="46" t="s">
        <v>0</v>
      </c>
      <c r="E98" s="48"/>
      <c r="F98" s="48"/>
      <c r="G98" s="48"/>
      <c r="H98" s="48"/>
      <c r="I98" s="105"/>
      <c r="J98" s="105"/>
      <c r="K98" s="47"/>
    </row>
    <row r="99" spans="1:11" ht="12.75">
      <c r="A99" s="106" t="s">
        <v>7</v>
      </c>
      <c r="B99" s="106"/>
      <c r="C99" s="106" t="s">
        <v>7</v>
      </c>
      <c r="D99" s="106" t="s">
        <v>8</v>
      </c>
      <c r="E99" s="106" t="s">
        <v>9</v>
      </c>
      <c r="F99" s="106" t="s">
        <v>8</v>
      </c>
      <c r="G99" s="106" t="s">
        <v>8</v>
      </c>
      <c r="H99" s="106" t="s">
        <v>9</v>
      </c>
      <c r="I99" s="107" t="s">
        <v>10</v>
      </c>
      <c r="J99" s="107" t="s">
        <v>10</v>
      </c>
      <c r="K99" s="47"/>
    </row>
    <row r="100" spans="1:11" ht="12.75">
      <c r="A100" s="106" t="s">
        <v>13</v>
      </c>
      <c r="B100" s="106" t="s">
        <v>14</v>
      </c>
      <c r="C100" s="106" t="s">
        <v>15</v>
      </c>
      <c r="D100" s="106" t="s">
        <v>16</v>
      </c>
      <c r="E100" s="106" t="s">
        <v>16</v>
      </c>
      <c r="F100" s="106" t="s">
        <v>17</v>
      </c>
      <c r="G100" s="106" t="s">
        <v>18</v>
      </c>
      <c r="H100" s="106" t="s">
        <v>18</v>
      </c>
      <c r="I100" s="107" t="s">
        <v>16</v>
      </c>
      <c r="J100" s="107" t="s">
        <v>17</v>
      </c>
      <c r="K100" s="47"/>
    </row>
    <row r="101" spans="1:11" ht="12.75">
      <c r="A101" s="108" t="str">
        <f>A2</f>
        <v>ALFIRS</v>
      </c>
      <c r="B101" s="83" t="str">
        <f>B2</f>
        <v>D</v>
      </c>
      <c r="C101" s="109"/>
      <c r="D101" s="62">
        <f>SUM(B29)</f>
        <v>0</v>
      </c>
      <c r="E101" s="62">
        <f>SUM(D101*2)</f>
        <v>0</v>
      </c>
      <c r="F101" s="62">
        <f>SUM(B24)</f>
        <v>0</v>
      </c>
      <c r="G101" s="62">
        <f>SUM(F101+D101)</f>
        <v>0</v>
      </c>
      <c r="H101" s="62">
        <f>SUM(E101+F101)</f>
        <v>0</v>
      </c>
      <c r="I101" s="110">
        <f>COUNTA(A25:A28)</f>
        <v>0</v>
      </c>
      <c r="J101" s="110">
        <f>COUNTA(A4:A23)</f>
        <v>0</v>
      </c>
      <c r="K101" s="47"/>
    </row>
    <row r="102" spans="1:11" ht="12.75">
      <c r="A102" s="108" t="str">
        <f>C2</f>
        <v>HELM</v>
      </c>
      <c r="B102" s="83" t="str">
        <f>D2</f>
        <v>J</v>
      </c>
      <c r="C102" s="109"/>
      <c r="D102" s="62">
        <f>SUM(D29)</f>
        <v>3.6</v>
      </c>
      <c r="E102" s="62">
        <f aca="true" t="shared" si="2" ref="E102:E107">SUM(D102*2)</f>
        <v>7.2</v>
      </c>
      <c r="F102" s="62">
        <f>SUM(D24)</f>
        <v>0</v>
      </c>
      <c r="G102" s="62">
        <f aca="true" t="shared" si="3" ref="G102:G107">SUM(F102+D102)</f>
        <v>3.6</v>
      </c>
      <c r="H102" s="62">
        <f aca="true" t="shared" si="4" ref="H102:H107">SUM(E102+F102)</f>
        <v>7.2</v>
      </c>
      <c r="I102" s="110">
        <f>COUNTA(C25:C28)</f>
        <v>1</v>
      </c>
      <c r="J102" s="110">
        <f>COUNTA(C4:C23)</f>
        <v>0</v>
      </c>
      <c r="K102" s="47"/>
    </row>
    <row r="103" spans="1:11" ht="12.75">
      <c r="A103" s="108" t="str">
        <f>E2</f>
        <v>NEL</v>
      </c>
      <c r="B103" s="83" t="str">
        <f>F2</f>
        <v>B</v>
      </c>
      <c r="C103" s="109"/>
      <c r="D103" s="62">
        <f>SUM(F29)</f>
        <v>0</v>
      </c>
      <c r="E103" s="62">
        <f t="shared" si="2"/>
        <v>0</v>
      </c>
      <c r="F103" s="62">
        <f>SUM(F24)</f>
        <v>39.8</v>
      </c>
      <c r="G103" s="62">
        <f t="shared" si="3"/>
        <v>39.8</v>
      </c>
      <c r="H103" s="62">
        <f t="shared" si="4"/>
        <v>39.8</v>
      </c>
      <c r="I103" s="110">
        <f>COUNTA(E25:E28)</f>
        <v>0</v>
      </c>
      <c r="J103" s="110">
        <f>COUNTA(E4:E23)</f>
        <v>1</v>
      </c>
      <c r="K103" s="47"/>
    </row>
    <row r="104" spans="1:11" ht="12.75">
      <c r="A104" s="108" t="str">
        <f>G2</f>
        <v>POTGIETER</v>
      </c>
      <c r="B104" s="83" t="str">
        <f>H2</f>
        <v>P</v>
      </c>
      <c r="C104" s="109"/>
      <c r="D104" s="62">
        <f>SUM(H29)</f>
        <v>2</v>
      </c>
      <c r="E104" s="62">
        <f t="shared" si="2"/>
        <v>4</v>
      </c>
      <c r="F104" s="62">
        <f>SUM(H24)</f>
        <v>0</v>
      </c>
      <c r="G104" s="62">
        <f t="shared" si="3"/>
        <v>2</v>
      </c>
      <c r="H104" s="62">
        <f t="shared" si="4"/>
        <v>4</v>
      </c>
      <c r="I104" s="110">
        <f>COUNTA(G25:G28)</f>
        <v>1</v>
      </c>
      <c r="J104" s="110">
        <f>COUNTA(G4:G23)</f>
        <v>0</v>
      </c>
      <c r="K104" s="47"/>
    </row>
    <row r="105" spans="1:11" ht="12.75">
      <c r="A105" s="108" t="str">
        <f>I2</f>
        <v>THERON</v>
      </c>
      <c r="B105" s="83" t="str">
        <f>J2</f>
        <v>C</v>
      </c>
      <c r="C105" s="109"/>
      <c r="D105" s="62">
        <f>SUM(J29)</f>
        <v>0</v>
      </c>
      <c r="E105" s="62">
        <f t="shared" si="2"/>
        <v>0</v>
      </c>
      <c r="F105" s="62">
        <f>SUM(J24)</f>
        <v>4.4</v>
      </c>
      <c r="G105" s="62">
        <f t="shared" si="3"/>
        <v>4.4</v>
      </c>
      <c r="H105" s="62">
        <f t="shared" si="4"/>
        <v>4.4</v>
      </c>
      <c r="I105" s="110">
        <f>COUNTA(I25:I28)</f>
        <v>0</v>
      </c>
      <c r="J105" s="110">
        <f>COUNTA(I4:I23)</f>
        <v>1</v>
      </c>
      <c r="K105" s="47"/>
    </row>
    <row r="106" spans="1:11" ht="12.75">
      <c r="A106" s="108" t="str">
        <f>K2</f>
        <v>VAN DER WALT</v>
      </c>
      <c r="B106" s="83" t="str">
        <f>L2</f>
        <v>G</v>
      </c>
      <c r="C106" s="109"/>
      <c r="D106" s="62">
        <f>SUM(L29)</f>
        <v>0</v>
      </c>
      <c r="E106" s="62">
        <f t="shared" si="2"/>
        <v>0</v>
      </c>
      <c r="F106" s="62">
        <f>SUM(L24)</f>
        <v>8</v>
      </c>
      <c r="G106" s="62">
        <f t="shared" si="3"/>
        <v>8</v>
      </c>
      <c r="H106" s="62">
        <f t="shared" si="4"/>
        <v>8</v>
      </c>
      <c r="I106" s="110">
        <f>COUNTA(K25:K28)</f>
        <v>0</v>
      </c>
      <c r="J106" s="110">
        <f>COUNTA(K4:K23)</f>
        <v>2</v>
      </c>
      <c r="K106" s="47"/>
    </row>
    <row r="107" spans="1:11" ht="13.5" thickBot="1">
      <c r="A107" s="108" t="str">
        <f>M2</f>
        <v>M</v>
      </c>
      <c r="B107" s="62" t="str">
        <f>N2</f>
        <v>N</v>
      </c>
      <c r="C107" s="109"/>
      <c r="D107" s="62"/>
      <c r="E107" s="62">
        <f t="shared" si="2"/>
        <v>0</v>
      </c>
      <c r="F107" s="62"/>
      <c r="G107" s="62">
        <f t="shared" si="3"/>
        <v>0</v>
      </c>
      <c r="H107" s="62">
        <f t="shared" si="4"/>
        <v>0</v>
      </c>
      <c r="I107" s="110">
        <f>COUNTA(M25:M28)</f>
        <v>0</v>
      </c>
      <c r="J107" s="110">
        <f>COUNTA(M4:M23)</f>
        <v>0</v>
      </c>
      <c r="K107" s="47"/>
    </row>
    <row r="108" spans="1:11" ht="14.25" thickBot="1" thickTop="1">
      <c r="A108" s="111" t="s">
        <v>19</v>
      </c>
      <c r="B108" s="112"/>
      <c r="C108" s="113"/>
      <c r="D108" s="114">
        <f aca="true" t="shared" si="5" ref="D108:J108">SUM(D101:D107)</f>
        <v>5.6</v>
      </c>
      <c r="E108" s="114">
        <f t="shared" si="5"/>
        <v>11.2</v>
      </c>
      <c r="F108" s="114">
        <f t="shared" si="5"/>
        <v>52.199999999999996</v>
      </c>
      <c r="G108" s="114">
        <f t="shared" si="5"/>
        <v>57.8</v>
      </c>
      <c r="H108" s="114">
        <f t="shared" si="5"/>
        <v>63.4</v>
      </c>
      <c r="I108" s="110">
        <f t="shared" si="5"/>
        <v>2</v>
      </c>
      <c r="J108" s="110">
        <f t="shared" si="5"/>
        <v>4</v>
      </c>
      <c r="K108" s="47"/>
    </row>
    <row r="109" spans="1:11" ht="13.5" thickTop="1">
      <c r="A109" s="77"/>
      <c r="B109" s="77"/>
      <c r="C109" s="77"/>
      <c r="D109" s="115"/>
      <c r="E109" s="115"/>
      <c r="F109" s="115"/>
      <c r="G109" s="115"/>
      <c r="H109" s="115"/>
      <c r="I109" s="60"/>
      <c r="J109" s="60"/>
      <c r="K109" s="47"/>
    </row>
    <row r="110" spans="1:11" ht="12.75">
      <c r="A110" s="103" t="s">
        <v>1</v>
      </c>
      <c r="B110" s="103"/>
      <c r="C110" s="104"/>
      <c r="D110" s="46" t="s">
        <v>20</v>
      </c>
      <c r="E110" s="48"/>
      <c r="F110" s="48"/>
      <c r="G110" s="48"/>
      <c r="H110" s="48"/>
      <c r="I110" s="105"/>
      <c r="J110" s="105"/>
      <c r="K110" s="47"/>
    </row>
    <row r="111" spans="1:11" ht="12.75">
      <c r="A111" s="106" t="s">
        <v>7</v>
      </c>
      <c r="B111" s="106"/>
      <c r="C111" s="106" t="s">
        <v>7</v>
      </c>
      <c r="D111" s="106" t="s">
        <v>8</v>
      </c>
      <c r="E111" s="106" t="s">
        <v>9</v>
      </c>
      <c r="F111" s="106" t="s">
        <v>8</v>
      </c>
      <c r="G111" s="106" t="s">
        <v>8</v>
      </c>
      <c r="H111" s="106" t="s">
        <v>9</v>
      </c>
      <c r="I111" s="107" t="s">
        <v>10</v>
      </c>
      <c r="J111" s="107" t="s">
        <v>10</v>
      </c>
      <c r="K111" s="47"/>
    </row>
    <row r="112" spans="1:11" ht="12.75">
      <c r="A112" s="106" t="s">
        <v>13</v>
      </c>
      <c r="B112" s="106" t="s">
        <v>14</v>
      </c>
      <c r="C112" s="106" t="s">
        <v>15</v>
      </c>
      <c r="D112" s="106" t="s">
        <v>16</v>
      </c>
      <c r="E112" s="106" t="s">
        <v>16</v>
      </c>
      <c r="F112" s="106" t="s">
        <v>17</v>
      </c>
      <c r="G112" s="106" t="s">
        <v>18</v>
      </c>
      <c r="H112" s="106" t="s">
        <v>18</v>
      </c>
      <c r="I112" s="107" t="s">
        <v>16</v>
      </c>
      <c r="J112" s="107" t="s">
        <v>17</v>
      </c>
      <c r="K112" s="47"/>
    </row>
    <row r="113" spans="1:11" ht="12.75">
      <c r="A113" s="108" t="str">
        <f>A2</f>
        <v>ALFIRS</v>
      </c>
      <c r="B113" s="83" t="str">
        <f>B2</f>
        <v>D</v>
      </c>
      <c r="C113" s="109"/>
      <c r="D113" s="62">
        <f>SUM(B59)</f>
        <v>0</v>
      </c>
      <c r="E113" s="62">
        <f>SUM(D113*2)</f>
        <v>0</v>
      </c>
      <c r="F113" s="62">
        <f>SUM(B54)</f>
        <v>2.6</v>
      </c>
      <c r="G113" s="62">
        <f>SUM(F113+D113)</f>
        <v>2.6</v>
      </c>
      <c r="H113" s="62">
        <f>SUM(E113+F113)</f>
        <v>2.6</v>
      </c>
      <c r="I113" s="110">
        <f>COUNTA(A55:A59)</f>
        <v>0</v>
      </c>
      <c r="J113" s="110">
        <f>COUNTA(A34:A53)</f>
        <v>1</v>
      </c>
      <c r="K113" s="47"/>
    </row>
    <row r="114" spans="1:11" ht="12.75">
      <c r="A114" s="108" t="str">
        <f>C2</f>
        <v>HELM</v>
      </c>
      <c r="B114" s="83" t="str">
        <f>D2</f>
        <v>J</v>
      </c>
      <c r="C114" s="109"/>
      <c r="D114" s="62">
        <f>SUM(D59)</f>
        <v>0</v>
      </c>
      <c r="E114" s="62">
        <f aca="true" t="shared" si="6" ref="E114:E119">SUM(D114*2)</f>
        <v>0</v>
      </c>
      <c r="F114" s="62">
        <f>SUM(D54)</f>
        <v>0</v>
      </c>
      <c r="G114" s="62">
        <f aca="true" t="shared" si="7" ref="G114:G119">SUM(F114+D114)</f>
        <v>0</v>
      </c>
      <c r="H114" s="62">
        <f aca="true" t="shared" si="8" ref="H114:H119">SUM(E114+F114)</f>
        <v>0</v>
      </c>
      <c r="I114" s="110">
        <f>COUNTA(C55:C59)</f>
        <v>0</v>
      </c>
      <c r="J114" s="110">
        <f>COUNTA(C34:C53)</f>
        <v>0</v>
      </c>
      <c r="K114" s="47"/>
    </row>
    <row r="115" spans="1:11" ht="12.75">
      <c r="A115" s="108" t="str">
        <f>E2</f>
        <v>NEL</v>
      </c>
      <c r="B115" s="83" t="str">
        <f>F2</f>
        <v>B</v>
      </c>
      <c r="C115" s="109"/>
      <c r="D115" s="62">
        <f>SUM(F59)</f>
        <v>0</v>
      </c>
      <c r="E115" s="62">
        <f t="shared" si="6"/>
        <v>0</v>
      </c>
      <c r="F115" s="62">
        <f>SUM(F54)</f>
        <v>15.3</v>
      </c>
      <c r="G115" s="62">
        <f t="shared" si="7"/>
        <v>15.3</v>
      </c>
      <c r="H115" s="62">
        <f t="shared" si="8"/>
        <v>15.3</v>
      </c>
      <c r="I115" s="110">
        <f>COUNTA(E55:E59)</f>
        <v>0</v>
      </c>
      <c r="J115" s="110">
        <f>COUNTA(E34:E53)</f>
        <v>1</v>
      </c>
      <c r="K115" s="47"/>
    </row>
    <row r="116" spans="1:11" ht="12.75">
      <c r="A116" s="108" t="str">
        <f>G2</f>
        <v>POTGIETER</v>
      </c>
      <c r="B116" s="83" t="str">
        <f>H2</f>
        <v>P</v>
      </c>
      <c r="C116" s="109"/>
      <c r="D116" s="62">
        <f>SUM(H59)</f>
        <v>0</v>
      </c>
      <c r="E116" s="62">
        <f t="shared" si="6"/>
        <v>0</v>
      </c>
      <c r="F116" s="62">
        <f>SUM(H54)</f>
        <v>2.6</v>
      </c>
      <c r="G116" s="62">
        <f t="shared" si="7"/>
        <v>2.6</v>
      </c>
      <c r="H116" s="62">
        <f t="shared" si="8"/>
        <v>2.6</v>
      </c>
      <c r="I116" s="110">
        <f>COUNTA(G55:G59)</f>
        <v>0</v>
      </c>
      <c r="J116" s="110">
        <f>COUNTA(G34:G53)</f>
        <v>1</v>
      </c>
      <c r="K116" s="47"/>
    </row>
    <row r="117" spans="1:11" ht="12.75">
      <c r="A117" s="108" t="str">
        <f>I2</f>
        <v>THERON</v>
      </c>
      <c r="B117" s="83" t="str">
        <f>J2</f>
        <v>C</v>
      </c>
      <c r="C117" s="109"/>
      <c r="D117" s="62">
        <f>SUM(J59)</f>
        <v>0</v>
      </c>
      <c r="E117" s="62">
        <f t="shared" si="6"/>
        <v>0</v>
      </c>
      <c r="F117" s="62">
        <f>SUM(J54)</f>
        <v>40.6</v>
      </c>
      <c r="G117" s="62">
        <f t="shared" si="7"/>
        <v>40.6</v>
      </c>
      <c r="H117" s="62">
        <f t="shared" si="8"/>
        <v>40.6</v>
      </c>
      <c r="I117" s="110">
        <f>COUNTA(I55:I59)</f>
        <v>0</v>
      </c>
      <c r="J117" s="110">
        <f>COUNTA(I34:I53)</f>
        <v>1</v>
      </c>
      <c r="K117" s="47"/>
    </row>
    <row r="118" spans="1:11" ht="12.75">
      <c r="A118" s="108" t="str">
        <f>K2</f>
        <v>VAN DER WALT</v>
      </c>
      <c r="B118" s="83" t="str">
        <f>L2</f>
        <v>G</v>
      </c>
      <c r="C118" s="109"/>
      <c r="D118" s="62">
        <f>SUM(L59)</f>
        <v>0</v>
      </c>
      <c r="E118" s="62">
        <f t="shared" si="6"/>
        <v>0</v>
      </c>
      <c r="F118" s="62">
        <f>SUM(L54)</f>
        <v>0</v>
      </c>
      <c r="G118" s="62">
        <f t="shared" si="7"/>
        <v>0</v>
      </c>
      <c r="H118" s="62">
        <f t="shared" si="8"/>
        <v>0</v>
      </c>
      <c r="I118" s="110">
        <f>COUNTA(K55:K59)</f>
        <v>0</v>
      </c>
      <c r="J118" s="110">
        <f>COUNTA(K34:K53)</f>
        <v>0</v>
      </c>
      <c r="K118" s="47"/>
    </row>
    <row r="119" spans="1:11" ht="13.5" thickBot="1">
      <c r="A119" s="108" t="str">
        <f>M2</f>
        <v>M</v>
      </c>
      <c r="B119" s="62" t="str">
        <f>N2</f>
        <v>N</v>
      </c>
      <c r="C119" s="109"/>
      <c r="D119" s="62"/>
      <c r="E119" s="62">
        <f t="shared" si="6"/>
        <v>0</v>
      </c>
      <c r="F119" s="62"/>
      <c r="G119" s="62">
        <f t="shared" si="7"/>
        <v>0</v>
      </c>
      <c r="H119" s="62">
        <f t="shared" si="8"/>
        <v>0</v>
      </c>
      <c r="I119" s="110">
        <f>COUNTA(M55:M59)</f>
        <v>0</v>
      </c>
      <c r="J119" s="110">
        <f>COUNTA(M34:M53)</f>
        <v>0</v>
      </c>
      <c r="K119" s="47"/>
    </row>
    <row r="120" spans="1:11" ht="14.25" thickBot="1" thickTop="1">
      <c r="A120" s="111" t="s">
        <v>19</v>
      </c>
      <c r="B120" s="112"/>
      <c r="C120" s="113"/>
      <c r="D120" s="114">
        <f aca="true" t="shared" si="9" ref="D120:J120">SUM(D113:D119)</f>
        <v>0</v>
      </c>
      <c r="E120" s="114">
        <f t="shared" si="9"/>
        <v>0</v>
      </c>
      <c r="F120" s="114">
        <f t="shared" si="9"/>
        <v>61.10000000000001</v>
      </c>
      <c r="G120" s="114">
        <f t="shared" si="9"/>
        <v>61.10000000000001</v>
      </c>
      <c r="H120" s="114">
        <f t="shared" si="9"/>
        <v>61.10000000000001</v>
      </c>
      <c r="I120" s="110">
        <f t="shared" si="9"/>
        <v>0</v>
      </c>
      <c r="J120" s="110">
        <f t="shared" si="9"/>
        <v>4</v>
      </c>
      <c r="K120" s="47"/>
    </row>
    <row r="121" spans="1:11" ht="13.5" thickTop="1">
      <c r="A121" s="77"/>
      <c r="B121" s="77"/>
      <c r="C121" s="77"/>
      <c r="D121" s="116"/>
      <c r="E121" s="116"/>
      <c r="F121" s="116"/>
      <c r="G121" s="116"/>
      <c r="H121" s="116"/>
      <c r="I121" s="60"/>
      <c r="J121" s="60"/>
      <c r="K121" s="47"/>
    </row>
    <row r="122" spans="1:11" ht="12.75">
      <c r="A122" s="103" t="s">
        <v>1</v>
      </c>
      <c r="B122" s="103"/>
      <c r="C122" s="104"/>
      <c r="D122" s="46" t="s">
        <v>135</v>
      </c>
      <c r="E122" s="48"/>
      <c r="F122" s="48"/>
      <c r="G122" s="48"/>
      <c r="H122" s="48"/>
      <c r="I122" s="105"/>
      <c r="J122" s="105"/>
      <c r="K122" s="47"/>
    </row>
    <row r="123" spans="1:11" ht="12.75">
      <c r="A123" s="106" t="s">
        <v>7</v>
      </c>
      <c r="B123" s="106"/>
      <c r="C123" s="106" t="s">
        <v>7</v>
      </c>
      <c r="D123" s="106" t="s">
        <v>8</v>
      </c>
      <c r="E123" s="106" t="s">
        <v>9</v>
      </c>
      <c r="F123" s="106" t="s">
        <v>8</v>
      </c>
      <c r="G123" s="106" t="s">
        <v>8</v>
      </c>
      <c r="H123" s="106" t="s">
        <v>9</v>
      </c>
      <c r="I123" s="107" t="s">
        <v>10</v>
      </c>
      <c r="J123" s="107" t="s">
        <v>10</v>
      </c>
      <c r="K123" s="47"/>
    </row>
    <row r="124" spans="1:11" ht="12.75">
      <c r="A124" s="106" t="s">
        <v>13</v>
      </c>
      <c r="B124" s="106" t="s">
        <v>14</v>
      </c>
      <c r="C124" s="106" t="s">
        <v>15</v>
      </c>
      <c r="D124" s="106" t="s">
        <v>16</v>
      </c>
      <c r="E124" s="106" t="s">
        <v>16</v>
      </c>
      <c r="F124" s="106" t="s">
        <v>17</v>
      </c>
      <c r="G124" s="106" t="s">
        <v>18</v>
      </c>
      <c r="H124" s="106" t="s">
        <v>18</v>
      </c>
      <c r="I124" s="107" t="s">
        <v>16</v>
      </c>
      <c r="J124" s="107" t="s">
        <v>17</v>
      </c>
      <c r="K124" s="47"/>
    </row>
    <row r="125" spans="1:11" ht="12.75">
      <c r="A125" s="108" t="str">
        <f>A2</f>
        <v>ALFIRS</v>
      </c>
      <c r="B125" s="83" t="str">
        <f>B2</f>
        <v>D</v>
      </c>
      <c r="C125" s="109"/>
      <c r="D125" s="62">
        <f>SUM(B90)</f>
        <v>0</v>
      </c>
      <c r="E125" s="62">
        <f>SUM(D125*2)</f>
        <v>0</v>
      </c>
      <c r="F125" s="62">
        <f>SUM(B81)</f>
        <v>0</v>
      </c>
      <c r="G125" s="62">
        <f>SUM(F125+D125)</f>
        <v>0</v>
      </c>
      <c r="H125" s="62">
        <f>SUM(E125+F125)</f>
        <v>0</v>
      </c>
      <c r="I125" s="110">
        <f>COUNTA(A82:A89)</f>
        <v>0</v>
      </c>
      <c r="J125" s="110">
        <f>COUNTA(A65:A80)</f>
        <v>0</v>
      </c>
      <c r="K125" s="47"/>
    </row>
    <row r="126" spans="1:11" ht="12.75">
      <c r="A126" s="108" t="str">
        <f>C2</f>
        <v>HELM</v>
      </c>
      <c r="B126" s="83" t="str">
        <f>D2</f>
        <v>J</v>
      </c>
      <c r="C126" s="109"/>
      <c r="D126" s="62">
        <f>SUM(D90)</f>
        <v>0</v>
      </c>
      <c r="E126" s="62">
        <f aca="true" t="shared" si="10" ref="E126:E131">SUM(D126*2)</f>
        <v>0</v>
      </c>
      <c r="F126" s="62">
        <f>SUM(D81)</f>
        <v>55.099999999999994</v>
      </c>
      <c r="G126" s="62">
        <f aca="true" t="shared" si="11" ref="G126:G131">SUM(F126+D126)</f>
        <v>55.099999999999994</v>
      </c>
      <c r="H126" s="62">
        <f aca="true" t="shared" si="12" ref="H126:H131">SUM(E126+F126)</f>
        <v>55.099999999999994</v>
      </c>
      <c r="I126" s="110">
        <f>COUNTA(C82:C89)</f>
        <v>0</v>
      </c>
      <c r="J126" s="110">
        <f>COUNTA(C65:C80)</f>
        <v>3</v>
      </c>
      <c r="K126" s="47"/>
    </row>
    <row r="127" spans="1:11" ht="12.75">
      <c r="A127" s="108" t="str">
        <f>E2</f>
        <v>NEL</v>
      </c>
      <c r="B127" s="83" t="str">
        <f>F2</f>
        <v>B</v>
      </c>
      <c r="C127" s="109"/>
      <c r="D127" s="62">
        <f>SUM(F90)</f>
        <v>0</v>
      </c>
      <c r="E127" s="62">
        <f t="shared" si="10"/>
        <v>0</v>
      </c>
      <c r="F127" s="62">
        <f>SUM(F81)</f>
        <v>0</v>
      </c>
      <c r="G127" s="62">
        <f t="shared" si="11"/>
        <v>0</v>
      </c>
      <c r="H127" s="62">
        <f t="shared" si="12"/>
        <v>0</v>
      </c>
      <c r="I127" s="110">
        <f>COUNTA(E82:E89)</f>
        <v>0</v>
      </c>
      <c r="J127" s="110">
        <f>COUNTA(E65:E80)</f>
        <v>0</v>
      </c>
      <c r="K127" s="47"/>
    </row>
    <row r="128" spans="1:11" ht="12.75">
      <c r="A128" s="108" t="str">
        <f>G2</f>
        <v>POTGIETER</v>
      </c>
      <c r="B128" s="83" t="str">
        <f>H2</f>
        <v>P</v>
      </c>
      <c r="C128" s="109"/>
      <c r="D128" s="62">
        <f>SUM(H90)</f>
        <v>0</v>
      </c>
      <c r="E128" s="62">
        <f t="shared" si="10"/>
        <v>0</v>
      </c>
      <c r="F128" s="62">
        <f>SUM(H81)</f>
        <v>0</v>
      </c>
      <c r="G128" s="62">
        <f t="shared" si="11"/>
        <v>0</v>
      </c>
      <c r="H128" s="62">
        <f t="shared" si="12"/>
        <v>0</v>
      </c>
      <c r="I128" s="110">
        <f>COUNTA(G82:G89)</f>
        <v>0</v>
      </c>
      <c r="J128" s="110">
        <f>COUNTA(G65:G80)</f>
        <v>0</v>
      </c>
      <c r="K128" s="47"/>
    </row>
    <row r="129" spans="1:11" ht="12.75">
      <c r="A129" s="108" t="str">
        <f>I2</f>
        <v>THERON</v>
      </c>
      <c r="B129" s="83" t="str">
        <f>J2</f>
        <v>C</v>
      </c>
      <c r="C129" s="109"/>
      <c r="D129" s="62">
        <f>SUM(J90)</f>
        <v>0</v>
      </c>
      <c r="E129" s="62">
        <f t="shared" si="10"/>
        <v>0</v>
      </c>
      <c r="F129" s="62">
        <f>SUM(J81)</f>
        <v>128.3</v>
      </c>
      <c r="G129" s="62">
        <f t="shared" si="11"/>
        <v>128.3</v>
      </c>
      <c r="H129" s="62">
        <f t="shared" si="12"/>
        <v>128.3</v>
      </c>
      <c r="I129" s="110">
        <f>COUNTA(I82:I89)</f>
        <v>0</v>
      </c>
      <c r="J129" s="110">
        <f>COUNTA(I65:I80)</f>
        <v>5</v>
      </c>
      <c r="K129" s="47"/>
    </row>
    <row r="130" spans="1:11" ht="12.75">
      <c r="A130" s="108" t="str">
        <f>K2</f>
        <v>VAN DER WALT</v>
      </c>
      <c r="B130" s="83" t="str">
        <f>L2</f>
        <v>G</v>
      </c>
      <c r="C130" s="109"/>
      <c r="D130" s="62">
        <f>SUM(L90)</f>
        <v>0</v>
      </c>
      <c r="E130" s="62">
        <f t="shared" si="10"/>
        <v>0</v>
      </c>
      <c r="F130" s="62">
        <f>SUM(L81)</f>
        <v>0</v>
      </c>
      <c r="G130" s="62">
        <f t="shared" si="11"/>
        <v>0</v>
      </c>
      <c r="H130" s="62">
        <f t="shared" si="12"/>
        <v>0</v>
      </c>
      <c r="I130" s="110">
        <f>COUNTA(K82:K89)</f>
        <v>0</v>
      </c>
      <c r="J130" s="110">
        <f>COUNTA(K65:K80)</f>
        <v>0</v>
      </c>
      <c r="K130" s="47"/>
    </row>
    <row r="131" spans="1:11" ht="13.5" thickBot="1">
      <c r="A131" s="108" t="str">
        <f>M2</f>
        <v>M</v>
      </c>
      <c r="B131" s="62" t="str">
        <f>N2</f>
        <v>N</v>
      </c>
      <c r="C131" s="109"/>
      <c r="D131" s="62"/>
      <c r="E131" s="62">
        <f t="shared" si="10"/>
        <v>0</v>
      </c>
      <c r="F131" s="62"/>
      <c r="G131" s="62">
        <f t="shared" si="11"/>
        <v>0</v>
      </c>
      <c r="H131" s="62">
        <f t="shared" si="12"/>
        <v>0</v>
      </c>
      <c r="I131" s="110">
        <f>COUNTA(M82:M89)</f>
        <v>0</v>
      </c>
      <c r="J131" s="110">
        <f>COUNTA(M65:M80)</f>
        <v>0</v>
      </c>
      <c r="K131" s="47"/>
    </row>
    <row r="132" spans="1:11" ht="14.25" thickBot="1" thickTop="1">
      <c r="A132" s="111" t="s">
        <v>19</v>
      </c>
      <c r="B132" s="112"/>
      <c r="C132" s="113"/>
      <c r="D132" s="114">
        <f>SUM(D125:D131)</f>
        <v>0</v>
      </c>
      <c r="E132" s="114">
        <f aca="true" t="shared" si="13" ref="E132:J132">SUM(E125:E131)</f>
        <v>0</v>
      </c>
      <c r="F132" s="114">
        <f t="shared" si="13"/>
        <v>183.4</v>
      </c>
      <c r="G132" s="114">
        <f t="shared" si="13"/>
        <v>183.4</v>
      </c>
      <c r="H132" s="114">
        <f t="shared" si="13"/>
        <v>183.4</v>
      </c>
      <c r="I132" s="110">
        <f t="shared" si="13"/>
        <v>0</v>
      </c>
      <c r="J132" s="110">
        <f t="shared" si="13"/>
        <v>8</v>
      </c>
      <c r="K132" s="47"/>
    </row>
    <row r="133" spans="1:11" ht="13.5" thickTop="1">
      <c r="A133" s="77"/>
      <c r="B133" s="77"/>
      <c r="C133" s="77"/>
      <c r="D133" s="116"/>
      <c r="E133" s="116"/>
      <c r="F133" s="116"/>
      <c r="G133" s="116"/>
      <c r="H133" s="116"/>
      <c r="I133" s="60"/>
      <c r="J133" s="60"/>
      <c r="K133" s="47"/>
    </row>
    <row r="134" spans="1:11" ht="12.75">
      <c r="A134" s="47"/>
      <c r="B134" s="47"/>
      <c r="C134" s="47"/>
      <c r="D134" s="117"/>
      <c r="E134" s="117"/>
      <c r="F134" s="117"/>
      <c r="G134" s="117"/>
      <c r="H134" s="117"/>
      <c r="I134" s="105"/>
      <c r="J134" s="105"/>
      <c r="K134" s="47"/>
    </row>
    <row r="135" spans="1:11" ht="12.75">
      <c r="A135" s="47"/>
      <c r="B135" s="47"/>
      <c r="C135" s="47"/>
      <c r="D135" s="117"/>
      <c r="E135" s="117"/>
      <c r="F135" s="117"/>
      <c r="G135" s="117"/>
      <c r="H135" s="117"/>
      <c r="I135" s="105"/>
      <c r="J135" s="105"/>
      <c r="K135" s="47"/>
    </row>
    <row r="136" spans="1:11" ht="12.75">
      <c r="A136" s="47"/>
      <c r="B136" s="47"/>
      <c r="C136" s="47"/>
      <c r="D136" s="117"/>
      <c r="E136" s="117"/>
      <c r="F136" s="117"/>
      <c r="G136" s="117"/>
      <c r="H136" s="117"/>
      <c r="I136" s="105"/>
      <c r="J136" s="105"/>
      <c r="K136" s="47"/>
    </row>
    <row r="137" spans="1:11" ht="12.75">
      <c r="A137" s="47"/>
      <c r="B137" s="47"/>
      <c r="C137" s="47"/>
      <c r="D137" s="117"/>
      <c r="E137" s="117"/>
      <c r="F137" s="117"/>
      <c r="G137" s="117"/>
      <c r="H137" s="117"/>
      <c r="I137" s="105"/>
      <c r="J137" s="105"/>
      <c r="K137" s="47"/>
    </row>
    <row r="138" spans="1:11" ht="12.75">
      <c r="A138" s="103" t="s">
        <v>21</v>
      </c>
      <c r="B138" s="103"/>
      <c r="C138" s="104"/>
      <c r="D138" s="117"/>
      <c r="E138" s="117"/>
      <c r="F138" s="117"/>
      <c r="G138" s="117"/>
      <c r="H138" s="117"/>
      <c r="I138" s="105"/>
      <c r="J138" s="105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106" t="s">
        <v>7</v>
      </c>
      <c r="B140" s="106"/>
      <c r="C140" s="106" t="s">
        <v>7</v>
      </c>
      <c r="D140" s="118" t="s">
        <v>8</v>
      </c>
      <c r="E140" s="118" t="s">
        <v>9</v>
      </c>
      <c r="F140" s="118" t="s">
        <v>8</v>
      </c>
      <c r="G140" s="118" t="s">
        <v>8</v>
      </c>
      <c r="H140" s="118" t="s">
        <v>9</v>
      </c>
      <c r="I140" s="107" t="s">
        <v>10</v>
      </c>
      <c r="J140" s="107" t="s">
        <v>10</v>
      </c>
      <c r="K140" s="106" t="s">
        <v>22</v>
      </c>
    </row>
    <row r="141" spans="1:11" ht="12.75">
      <c r="A141" s="106" t="s">
        <v>13</v>
      </c>
      <c r="B141" s="106" t="s">
        <v>14</v>
      </c>
      <c r="C141" s="106" t="s">
        <v>15</v>
      </c>
      <c r="D141" s="118" t="s">
        <v>16</v>
      </c>
      <c r="E141" s="118" t="s">
        <v>16</v>
      </c>
      <c r="F141" s="118" t="s">
        <v>17</v>
      </c>
      <c r="G141" s="118" t="s">
        <v>18</v>
      </c>
      <c r="H141" s="118" t="s">
        <v>18</v>
      </c>
      <c r="I141" s="107" t="s">
        <v>16</v>
      </c>
      <c r="J141" s="107" t="s">
        <v>17</v>
      </c>
      <c r="K141" s="106" t="s">
        <v>23</v>
      </c>
    </row>
    <row r="142" spans="1:11" ht="12.75">
      <c r="A142" s="108" t="str">
        <f>A2</f>
        <v>ALFIRS</v>
      </c>
      <c r="B142" s="83" t="str">
        <f>B2</f>
        <v>D</v>
      </c>
      <c r="C142" s="109"/>
      <c r="D142" s="62">
        <f aca="true" t="shared" si="14" ref="D142:E148">SUM(D125+D113+D101)</f>
        <v>0</v>
      </c>
      <c r="E142" s="62">
        <f t="shared" si="14"/>
        <v>0</v>
      </c>
      <c r="F142" s="62">
        <f aca="true" t="shared" si="15" ref="F142:F148">SUM(F101+F113+F125)</f>
        <v>2.6</v>
      </c>
      <c r="G142" s="62">
        <f aca="true" t="shared" si="16" ref="G142:H148">SUM(G125+G113+G101)</f>
        <v>2.6</v>
      </c>
      <c r="H142" s="63">
        <f t="shared" si="16"/>
        <v>2.6</v>
      </c>
      <c r="I142" s="110">
        <f aca="true" t="shared" si="17" ref="I142:J148">SUM(I101+I113+I125)</f>
        <v>0</v>
      </c>
      <c r="J142" s="110">
        <f t="shared" si="17"/>
        <v>1</v>
      </c>
      <c r="K142" s="110">
        <f>SUM(I142:J142)</f>
        <v>1</v>
      </c>
    </row>
    <row r="143" spans="1:11" ht="12.75">
      <c r="A143" s="108" t="str">
        <f>C2</f>
        <v>HELM</v>
      </c>
      <c r="B143" s="83" t="str">
        <f>D2</f>
        <v>J</v>
      </c>
      <c r="C143" s="109"/>
      <c r="D143" s="62">
        <f t="shared" si="14"/>
        <v>3.6</v>
      </c>
      <c r="E143" s="62">
        <f t="shared" si="14"/>
        <v>7.2</v>
      </c>
      <c r="F143" s="62">
        <f t="shared" si="15"/>
        <v>55.099999999999994</v>
      </c>
      <c r="G143" s="62">
        <f t="shared" si="16"/>
        <v>58.699999999999996</v>
      </c>
      <c r="H143" s="63">
        <f t="shared" si="16"/>
        <v>62.3</v>
      </c>
      <c r="I143" s="110">
        <f t="shared" si="17"/>
        <v>1</v>
      </c>
      <c r="J143" s="110">
        <f t="shared" si="17"/>
        <v>3</v>
      </c>
      <c r="K143" s="110">
        <f aca="true" t="shared" si="18" ref="K143:K148">SUM(I143:J143)</f>
        <v>4</v>
      </c>
    </row>
    <row r="144" spans="1:11" ht="12.75">
      <c r="A144" s="108" t="str">
        <f>E2</f>
        <v>NEL</v>
      </c>
      <c r="B144" s="83" t="str">
        <f>F2</f>
        <v>B</v>
      </c>
      <c r="C144" s="109"/>
      <c r="D144" s="62">
        <f t="shared" si="14"/>
        <v>0</v>
      </c>
      <c r="E144" s="62">
        <f t="shared" si="14"/>
        <v>0</v>
      </c>
      <c r="F144" s="62">
        <f t="shared" si="15"/>
        <v>55.099999999999994</v>
      </c>
      <c r="G144" s="62">
        <f t="shared" si="16"/>
        <v>55.099999999999994</v>
      </c>
      <c r="H144" s="63">
        <f t="shared" si="16"/>
        <v>55.099999999999994</v>
      </c>
      <c r="I144" s="110">
        <f t="shared" si="17"/>
        <v>0</v>
      </c>
      <c r="J144" s="110">
        <f t="shared" si="17"/>
        <v>2</v>
      </c>
      <c r="K144" s="110">
        <f t="shared" si="18"/>
        <v>2</v>
      </c>
    </row>
    <row r="145" spans="1:11" ht="12.75">
      <c r="A145" s="108" t="str">
        <f>G2</f>
        <v>POTGIETER</v>
      </c>
      <c r="B145" s="83" t="str">
        <f>H2</f>
        <v>P</v>
      </c>
      <c r="C145" s="109"/>
      <c r="D145" s="62">
        <f t="shared" si="14"/>
        <v>2</v>
      </c>
      <c r="E145" s="62">
        <f t="shared" si="14"/>
        <v>4</v>
      </c>
      <c r="F145" s="62">
        <f t="shared" si="15"/>
        <v>2.6</v>
      </c>
      <c r="G145" s="62">
        <f t="shared" si="16"/>
        <v>4.6</v>
      </c>
      <c r="H145" s="63">
        <f t="shared" si="16"/>
        <v>6.6</v>
      </c>
      <c r="I145" s="110">
        <f t="shared" si="17"/>
        <v>1</v>
      </c>
      <c r="J145" s="110">
        <f t="shared" si="17"/>
        <v>1</v>
      </c>
      <c r="K145" s="110">
        <f t="shared" si="18"/>
        <v>2</v>
      </c>
    </row>
    <row r="146" spans="1:11" ht="12.75">
      <c r="A146" s="108" t="str">
        <f>I2</f>
        <v>THERON</v>
      </c>
      <c r="B146" s="83" t="str">
        <f>J2</f>
        <v>C</v>
      </c>
      <c r="C146" s="109"/>
      <c r="D146" s="62">
        <f t="shared" si="14"/>
        <v>0</v>
      </c>
      <c r="E146" s="62">
        <f t="shared" si="14"/>
        <v>0</v>
      </c>
      <c r="F146" s="62">
        <f t="shared" si="15"/>
        <v>173.3</v>
      </c>
      <c r="G146" s="62">
        <f t="shared" si="16"/>
        <v>173.3</v>
      </c>
      <c r="H146" s="63">
        <f t="shared" si="16"/>
        <v>173.3</v>
      </c>
      <c r="I146" s="110">
        <f t="shared" si="17"/>
        <v>0</v>
      </c>
      <c r="J146" s="110">
        <f t="shared" si="17"/>
        <v>7</v>
      </c>
      <c r="K146" s="110">
        <f t="shared" si="18"/>
        <v>7</v>
      </c>
    </row>
    <row r="147" spans="1:11" ht="12.75">
      <c r="A147" s="108" t="str">
        <f>K2</f>
        <v>VAN DER WALT</v>
      </c>
      <c r="B147" s="83" t="str">
        <f>L2</f>
        <v>G</v>
      </c>
      <c r="C147" s="109"/>
      <c r="D147" s="62">
        <f t="shared" si="14"/>
        <v>0</v>
      </c>
      <c r="E147" s="62">
        <f t="shared" si="14"/>
        <v>0</v>
      </c>
      <c r="F147" s="62">
        <f t="shared" si="15"/>
        <v>8</v>
      </c>
      <c r="G147" s="62">
        <f t="shared" si="16"/>
        <v>8</v>
      </c>
      <c r="H147" s="63">
        <f t="shared" si="16"/>
        <v>8</v>
      </c>
      <c r="I147" s="110">
        <f t="shared" si="17"/>
        <v>0</v>
      </c>
      <c r="J147" s="110">
        <f t="shared" si="17"/>
        <v>2</v>
      </c>
      <c r="K147" s="110">
        <f t="shared" si="18"/>
        <v>2</v>
      </c>
    </row>
    <row r="148" spans="1:11" ht="13.5" thickBot="1">
      <c r="A148" s="108"/>
      <c r="B148" s="83"/>
      <c r="C148" s="109"/>
      <c r="D148" s="62">
        <f t="shared" si="14"/>
        <v>0</v>
      </c>
      <c r="E148" s="62">
        <f t="shared" si="14"/>
        <v>0</v>
      </c>
      <c r="F148" s="62">
        <f t="shared" si="15"/>
        <v>0</v>
      </c>
      <c r="G148" s="62">
        <f t="shared" si="16"/>
        <v>0</v>
      </c>
      <c r="H148" s="63">
        <f t="shared" si="16"/>
        <v>0</v>
      </c>
      <c r="I148" s="110">
        <f t="shared" si="17"/>
        <v>0</v>
      </c>
      <c r="J148" s="110">
        <f t="shared" si="17"/>
        <v>0</v>
      </c>
      <c r="K148" s="110">
        <f t="shared" si="18"/>
        <v>0</v>
      </c>
    </row>
    <row r="149" spans="1:11" ht="14.25" thickBot="1" thickTop="1">
      <c r="A149" s="111" t="s">
        <v>24</v>
      </c>
      <c r="B149" s="112"/>
      <c r="C149" s="119" t="s">
        <v>1</v>
      </c>
      <c r="D149" s="114">
        <f aca="true" t="shared" si="19" ref="D149:K149">SUM(D142:D148)</f>
        <v>5.6</v>
      </c>
      <c r="E149" s="114">
        <f t="shared" si="19"/>
        <v>11.2</v>
      </c>
      <c r="F149" s="114">
        <f t="shared" si="19"/>
        <v>296.7</v>
      </c>
      <c r="G149" s="114">
        <f t="shared" si="19"/>
        <v>302.3</v>
      </c>
      <c r="H149" s="114">
        <f t="shared" si="19"/>
        <v>307.9</v>
      </c>
      <c r="I149" s="120">
        <f t="shared" si="19"/>
        <v>2</v>
      </c>
      <c r="J149" s="120">
        <f t="shared" si="19"/>
        <v>16</v>
      </c>
      <c r="K149" s="120">
        <f t="shared" si="19"/>
        <v>18</v>
      </c>
    </row>
    <row r="150" ht="9.75" thickTop="1"/>
  </sheetData>
  <sheetProtection/>
  <mergeCells count="2">
    <mergeCell ref="A1:N1"/>
    <mergeCell ref="A62:N62"/>
  </mergeCells>
  <printOptions/>
  <pageMargins left="0.75" right="0.75" top="1" bottom="1" header="0.5" footer="0.5"/>
  <pageSetup orientation="landscape" paperSize="9" r:id="rId1"/>
  <headerFooter alignWithMargins="0">
    <oddHeader>&amp;CFREE STATE</oddHeader>
  </headerFooter>
  <rowBreaks count="3" manualBreakCount="3">
    <brk id="30" max="255" man="1"/>
    <brk id="61" max="255" man="1"/>
    <brk id="97" max="255" man="1"/>
  </rowBreaks>
  <ignoredErrors>
    <ignoredError sqref="F142:F1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149"/>
  <sheetViews>
    <sheetView zoomScale="80" zoomScaleNormal="80" zoomScalePageLayoutView="0" workbookViewId="0" topLeftCell="A120">
      <selection activeCell="A62" sqref="A62:N90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4.7109375" style="87" customWidth="1"/>
    <col min="10" max="10" width="6.00390625" style="96" customWidth="1"/>
    <col min="11" max="11" width="15.0039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8.8515625" style="87" customWidth="1"/>
    <col min="17" max="17" width="9.28125" style="87" customWidth="1"/>
    <col min="18" max="18" width="9.7109375" style="87" customWidth="1"/>
    <col min="19" max="19" width="7.57421875" style="87" customWidth="1"/>
    <col min="20" max="20" width="9.28125" style="87" customWidth="1"/>
    <col min="21" max="22" width="10.57421875" style="87" customWidth="1"/>
    <col min="23" max="23" width="8.28125" style="87" customWidth="1"/>
    <col min="24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323</v>
      </c>
      <c r="B2" s="89" t="s">
        <v>39</v>
      </c>
      <c r="C2" s="88" t="s">
        <v>191</v>
      </c>
      <c r="D2" s="89" t="s">
        <v>5</v>
      </c>
      <c r="E2" s="88" t="s">
        <v>269</v>
      </c>
      <c r="F2" s="89" t="s">
        <v>26</v>
      </c>
      <c r="G2" s="88" t="s">
        <v>94</v>
      </c>
      <c r="H2" s="89" t="s">
        <v>29</v>
      </c>
      <c r="I2" s="88" t="s">
        <v>150</v>
      </c>
      <c r="J2" s="89" t="s">
        <v>26</v>
      </c>
      <c r="K2" s="88" t="s">
        <v>57</v>
      </c>
      <c r="L2" s="89" t="s">
        <v>47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F4" s="91"/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0</v>
      </c>
      <c r="C24" s="92"/>
      <c r="D24" s="93">
        <f>SUM(D4:D23)</f>
        <v>0</v>
      </c>
      <c r="E24" s="92"/>
      <c r="F24" s="93">
        <f>SUM(F4:F23)</f>
        <v>0</v>
      </c>
      <c r="G24" s="92"/>
      <c r="H24" s="93">
        <f>SUM(H4:H23)</f>
        <v>0</v>
      </c>
      <c r="I24" s="92"/>
      <c r="J24" s="93">
        <f>SUM(J4:J23)</f>
        <v>0</v>
      </c>
      <c r="K24" s="96"/>
      <c r="L24" s="93">
        <f>SUM(L4:L23)</f>
        <v>0</v>
      </c>
      <c r="M24" s="92"/>
      <c r="N24" s="93">
        <f>SUM(N4:N23)</f>
        <v>0</v>
      </c>
      <c r="O24" s="92">
        <f>SUM(A24:N24)</f>
        <v>0</v>
      </c>
    </row>
    <row r="25" spans="2:14" ht="9">
      <c r="B25" s="91"/>
      <c r="D25" s="91"/>
      <c r="F25" s="91"/>
      <c r="H25" s="91"/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0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0</v>
      </c>
    </row>
    <row r="29" spans="1:15" ht="9">
      <c r="A29" s="92"/>
      <c r="B29" s="93">
        <f>SUM(B25:B28)</f>
        <v>0</v>
      </c>
      <c r="C29" s="92"/>
      <c r="D29" s="93">
        <f>SUM(D25:D28)</f>
        <v>0</v>
      </c>
      <c r="E29" s="92"/>
      <c r="F29" s="93">
        <f>SUM(F25:F28)</f>
        <v>0</v>
      </c>
      <c r="G29" s="92"/>
      <c r="H29" s="93">
        <f>SUM(H25:H28)</f>
        <v>0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0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97" t="s">
        <v>20</v>
      </c>
      <c r="B31" s="98"/>
      <c r="C31" s="86"/>
      <c r="D31" s="98"/>
      <c r="E31" s="86"/>
      <c r="F31" s="98"/>
      <c r="G31" s="86"/>
      <c r="H31" s="98"/>
      <c r="I31" s="86"/>
      <c r="J31" s="99"/>
      <c r="K31" s="100"/>
      <c r="L31" s="98"/>
      <c r="M31" s="86"/>
      <c r="N31" s="98"/>
      <c r="O31" s="86"/>
    </row>
    <row r="32" spans="1:14" ht="9">
      <c r="A32" s="88" t="str">
        <f aca="true" t="shared" si="0" ref="A32:N32">A2</f>
        <v>BEYL</v>
      </c>
      <c r="B32" s="89" t="str">
        <f t="shared" si="0"/>
        <v>G</v>
      </c>
      <c r="C32" s="88" t="str">
        <f t="shared" si="0"/>
        <v>JOUBERT</v>
      </c>
      <c r="D32" s="89" t="str">
        <f t="shared" si="0"/>
        <v>B</v>
      </c>
      <c r="E32" s="88" t="str">
        <f t="shared" si="0"/>
        <v>JORDAAN</v>
      </c>
      <c r="F32" s="89" t="str">
        <f t="shared" si="0"/>
        <v>J</v>
      </c>
      <c r="G32" s="88" t="str">
        <f t="shared" si="0"/>
        <v>SWANEPOEL</v>
      </c>
      <c r="H32" s="89" t="str">
        <f t="shared" si="0"/>
        <v>R</v>
      </c>
      <c r="I32" s="88" t="str">
        <f t="shared" si="0"/>
        <v>GERBER</v>
      </c>
      <c r="J32" s="89" t="str">
        <f t="shared" si="0"/>
        <v>J</v>
      </c>
      <c r="K32" s="88" t="str">
        <f t="shared" si="0"/>
        <v>BARNARD</v>
      </c>
      <c r="L32" s="89" t="str">
        <f t="shared" si="0"/>
        <v>P</v>
      </c>
      <c r="M32" s="90" t="str">
        <f t="shared" si="0"/>
        <v>M</v>
      </c>
      <c r="N32" s="91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2:14" ht="9">
      <c r="B34" s="91"/>
      <c r="D34" s="91"/>
      <c r="E34" s="87" t="s">
        <v>364</v>
      </c>
      <c r="F34" s="91">
        <v>3.2</v>
      </c>
      <c r="H34" s="91"/>
      <c r="J34" s="91"/>
      <c r="L34" s="91"/>
      <c r="N34" s="91"/>
    </row>
    <row r="35" spans="2:14" ht="9">
      <c r="B35" s="91"/>
      <c r="D35" s="91"/>
      <c r="E35" s="87" t="s">
        <v>359</v>
      </c>
      <c r="F35" s="91">
        <v>20.4</v>
      </c>
      <c r="H35" s="91"/>
      <c r="J35" s="91"/>
      <c r="L35" s="91"/>
      <c r="N35" s="91"/>
    </row>
    <row r="36" spans="2:14" ht="9">
      <c r="B36" s="91"/>
      <c r="D36" s="91"/>
      <c r="F36" s="91"/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1:15" ht="9">
      <c r="A54" s="92"/>
      <c r="B54" s="93">
        <f>SUM(B34:B53)</f>
        <v>0</v>
      </c>
      <c r="C54" s="92"/>
      <c r="D54" s="93">
        <f>SUM(D34:D53)</f>
        <v>0</v>
      </c>
      <c r="E54" s="92"/>
      <c r="F54" s="93">
        <f>SUM(F34:F53)</f>
        <v>23.599999999999998</v>
      </c>
      <c r="G54" s="92"/>
      <c r="H54" s="93">
        <f>SUM(H34:H53)</f>
        <v>0</v>
      </c>
      <c r="I54" s="92"/>
      <c r="J54" s="93">
        <f>SUM(J34:J53)</f>
        <v>0</v>
      </c>
      <c r="K54" s="96"/>
      <c r="L54" s="93">
        <f>SUM(L34:L53)</f>
        <v>0</v>
      </c>
      <c r="M54" s="92"/>
      <c r="N54" s="93">
        <f>SUM(N34:N53)</f>
        <v>0</v>
      </c>
      <c r="O54" s="92">
        <f>SUM(A54:N54)</f>
        <v>23.599999999999998</v>
      </c>
    </row>
    <row r="55" spans="2:14" ht="9">
      <c r="B55" s="91"/>
      <c r="D55" s="91"/>
      <c r="F55" s="91"/>
      <c r="H55" s="91"/>
      <c r="J55" s="91"/>
      <c r="L55" s="91"/>
      <c r="N55" s="91"/>
    </row>
    <row r="56" spans="2:15" ht="9">
      <c r="B56" s="91"/>
      <c r="D56" s="91"/>
      <c r="F56" s="91"/>
      <c r="H56" s="91"/>
      <c r="J56" s="91"/>
      <c r="L56" s="91"/>
      <c r="N56" s="91"/>
      <c r="O56" s="92">
        <f>SUM(O54+O58)</f>
        <v>23.599999999999998</v>
      </c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/>
      <c r="L58" s="91"/>
      <c r="N58" s="91"/>
      <c r="O58" s="92">
        <f>SUM(O59*2)</f>
        <v>0</v>
      </c>
    </row>
    <row r="59" spans="1:15" ht="9">
      <c r="A59" s="92"/>
      <c r="B59" s="93">
        <f>SUM(B55:B58)</f>
        <v>0</v>
      </c>
      <c r="C59" s="92"/>
      <c r="D59" s="93">
        <f>SUM(D55:D58)</f>
        <v>0</v>
      </c>
      <c r="E59" s="92"/>
      <c r="F59" s="93">
        <f>SUM(F55:F58)</f>
        <v>0</v>
      </c>
      <c r="G59" s="92"/>
      <c r="H59" s="93">
        <f>SUM(H55:H58)</f>
        <v>0</v>
      </c>
      <c r="I59" s="92"/>
      <c r="J59" s="93">
        <f>SUM(J55:J58)</f>
        <v>0</v>
      </c>
      <c r="K59" s="96"/>
      <c r="L59" s="93">
        <f>SUM(L55:L58)</f>
        <v>0</v>
      </c>
      <c r="M59" s="92"/>
      <c r="N59" s="93">
        <f>SUM(N55:N58)</f>
        <v>0</v>
      </c>
      <c r="O59" s="92">
        <f>SUM(A59:N59)</f>
        <v>0</v>
      </c>
    </row>
    <row r="60" spans="1:14" ht="9">
      <c r="A60" s="92"/>
      <c r="B60" s="93"/>
      <c r="C60" s="92"/>
      <c r="D60" s="93"/>
      <c r="E60" s="92"/>
      <c r="F60" s="93"/>
      <c r="G60" s="92"/>
      <c r="H60" s="93"/>
      <c r="I60" s="92"/>
      <c r="J60" s="93"/>
      <c r="K60" s="96"/>
      <c r="L60" s="93"/>
      <c r="M60" s="92"/>
      <c r="N60" s="93"/>
    </row>
    <row r="61" spans="1:14" ht="9">
      <c r="A61" s="92"/>
      <c r="B61" s="93"/>
      <c r="C61" s="92"/>
      <c r="D61" s="93"/>
      <c r="E61" s="92"/>
      <c r="F61" s="93"/>
      <c r="G61" s="92"/>
      <c r="H61" s="93"/>
      <c r="I61" s="92"/>
      <c r="J61" s="93"/>
      <c r="K61" s="96"/>
      <c r="L61" s="93"/>
      <c r="M61" s="92"/>
      <c r="N61" s="93"/>
    </row>
    <row r="62" spans="1:15" ht="9">
      <c r="A62" s="214" t="s">
        <v>135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5"/>
      <c r="O62" s="86"/>
    </row>
    <row r="63" spans="1:14" ht="9">
      <c r="A63" s="88" t="str">
        <f aca="true" t="shared" si="1" ref="A63:L63">A2</f>
        <v>BEYL</v>
      </c>
      <c r="B63" s="89" t="str">
        <f t="shared" si="1"/>
        <v>G</v>
      </c>
      <c r="C63" s="88" t="str">
        <f t="shared" si="1"/>
        <v>JOUBERT</v>
      </c>
      <c r="D63" s="89" t="str">
        <f t="shared" si="1"/>
        <v>B</v>
      </c>
      <c r="E63" s="88" t="str">
        <f t="shared" si="1"/>
        <v>JORDAAN</v>
      </c>
      <c r="F63" s="89" t="str">
        <f t="shared" si="1"/>
        <v>J</v>
      </c>
      <c r="G63" s="88" t="str">
        <f t="shared" si="1"/>
        <v>SWANEPOEL</v>
      </c>
      <c r="H63" s="89" t="str">
        <f t="shared" si="1"/>
        <v>R</v>
      </c>
      <c r="I63" s="88" t="str">
        <f t="shared" si="1"/>
        <v>GERBER</v>
      </c>
      <c r="J63" s="89" t="str">
        <f t="shared" si="1"/>
        <v>J</v>
      </c>
      <c r="K63" s="88" t="str">
        <f t="shared" si="1"/>
        <v>BARNARD</v>
      </c>
      <c r="L63" s="89" t="str">
        <f t="shared" si="1"/>
        <v>P</v>
      </c>
      <c r="M63" s="90"/>
      <c r="N63" s="91"/>
    </row>
    <row r="64" spans="1:14" ht="9">
      <c r="A64" s="88" t="s">
        <v>11</v>
      </c>
      <c r="B64" s="93" t="s">
        <v>12</v>
      </c>
      <c r="C64" s="88" t="s">
        <v>11</v>
      </c>
      <c r="D64" s="93" t="s">
        <v>12</v>
      </c>
      <c r="E64" s="88" t="s">
        <v>11</v>
      </c>
      <c r="F64" s="93" t="s">
        <v>12</v>
      </c>
      <c r="G64" s="88" t="s">
        <v>11</v>
      </c>
      <c r="H64" s="93" t="s">
        <v>12</v>
      </c>
      <c r="I64" s="88" t="s">
        <v>11</v>
      </c>
      <c r="J64" s="93" t="s">
        <v>12</v>
      </c>
      <c r="K64" s="94" t="s">
        <v>11</v>
      </c>
      <c r="L64" s="93" t="s">
        <v>12</v>
      </c>
      <c r="M64" s="88" t="s">
        <v>11</v>
      </c>
      <c r="N64" s="93" t="s">
        <v>12</v>
      </c>
    </row>
    <row r="65" spans="2:14" ht="9">
      <c r="B65" s="91"/>
      <c r="D65" s="91"/>
      <c r="E65" s="87" t="s">
        <v>362</v>
      </c>
      <c r="F65" s="91">
        <v>2.9</v>
      </c>
      <c r="H65" s="91"/>
      <c r="J65" s="91"/>
      <c r="K65" s="95" t="s">
        <v>364</v>
      </c>
      <c r="L65" s="91">
        <v>2.9</v>
      </c>
      <c r="N65" s="91"/>
    </row>
    <row r="66" spans="2:14" ht="9">
      <c r="B66" s="91"/>
      <c r="D66" s="91"/>
      <c r="F66" s="91"/>
      <c r="H66" s="91"/>
      <c r="J66" s="91"/>
      <c r="L66" s="91"/>
      <c r="N66" s="91"/>
    </row>
    <row r="67" spans="2:14" ht="9">
      <c r="B67" s="91"/>
      <c r="D67" s="91"/>
      <c r="F67" s="91"/>
      <c r="H67" s="91"/>
      <c r="J67" s="91"/>
      <c r="L67" s="91"/>
      <c r="N67" s="91"/>
    </row>
    <row r="68" spans="2:14" ht="9">
      <c r="B68" s="91"/>
      <c r="D68" s="91"/>
      <c r="F68" s="91"/>
      <c r="H68" s="91"/>
      <c r="J68" s="91"/>
      <c r="L68" s="91"/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10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1:15" ht="9">
      <c r="A81" s="92"/>
      <c r="B81" s="93">
        <f>SUM(B65:B80)</f>
        <v>0</v>
      </c>
      <c r="C81" s="92"/>
      <c r="D81" s="93">
        <f>SUM(D65:D80)</f>
        <v>0</v>
      </c>
      <c r="E81" s="92"/>
      <c r="F81" s="93">
        <f>SUM(F65:F80)</f>
        <v>2.9</v>
      </c>
      <c r="G81" s="92"/>
      <c r="H81" s="93">
        <f>SUM(H65:H80)</f>
        <v>0</v>
      </c>
      <c r="I81" s="92"/>
      <c r="J81" s="93">
        <f>SUM(J65:J80)</f>
        <v>0</v>
      </c>
      <c r="K81" s="96"/>
      <c r="L81" s="93">
        <f>SUM(L65:L80)</f>
        <v>2.9</v>
      </c>
      <c r="M81" s="92"/>
      <c r="N81" s="93">
        <f>SUM(N65:N80)</f>
        <v>0</v>
      </c>
      <c r="O81" s="92">
        <f>SUM(A81:N81)</f>
        <v>5.8</v>
      </c>
    </row>
    <row r="82" spans="2:14" ht="9">
      <c r="B82" s="91"/>
      <c r="D82" s="91"/>
      <c r="F82" s="91"/>
      <c r="H82" s="91"/>
      <c r="J82" s="91"/>
      <c r="L82" s="91"/>
      <c r="N82" s="91"/>
    </row>
    <row r="83" spans="2:15" ht="9">
      <c r="B83" s="91"/>
      <c r="D83" s="91"/>
      <c r="F83" s="91"/>
      <c r="H83" s="91"/>
      <c r="J83" s="91"/>
      <c r="L83" s="91"/>
      <c r="N83" s="91"/>
      <c r="O83" s="92">
        <f>SUM(O81+O89)</f>
        <v>5.8</v>
      </c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2:14" ht="9">
      <c r="B86" s="91"/>
      <c r="D86" s="91"/>
      <c r="F86" s="91"/>
      <c r="H86" s="91"/>
      <c r="J86" s="91"/>
      <c r="L86" s="91"/>
      <c r="N86" s="91"/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2:15" ht="9">
      <c r="B89" s="91"/>
      <c r="D89" s="91"/>
      <c r="F89" s="91"/>
      <c r="H89" s="91"/>
      <c r="J89" s="91"/>
      <c r="L89" s="91"/>
      <c r="N89" s="91"/>
      <c r="O89" s="92">
        <f>SUM(O90*2)</f>
        <v>0</v>
      </c>
    </row>
    <row r="90" spans="1:15" ht="9">
      <c r="A90" s="92"/>
      <c r="B90" s="93">
        <f>SUM(B82:B89)</f>
        <v>0</v>
      </c>
      <c r="C90" s="92"/>
      <c r="D90" s="93">
        <f>SUM(D82:D89)</f>
        <v>0</v>
      </c>
      <c r="E90" s="92"/>
      <c r="F90" s="93">
        <f>SUM(F82:F89)</f>
        <v>0</v>
      </c>
      <c r="G90" s="92"/>
      <c r="H90" s="93">
        <f>SUM(H82:H89)</f>
        <v>0</v>
      </c>
      <c r="I90" s="92"/>
      <c r="J90" s="93">
        <f>SUM(J82:J89)</f>
        <v>0</v>
      </c>
      <c r="K90" s="96"/>
      <c r="L90" s="93">
        <f>SUM(L82:L89)</f>
        <v>0</v>
      </c>
      <c r="M90" s="92"/>
      <c r="N90" s="93">
        <f>SUM(N82:N89)</f>
        <v>0</v>
      </c>
      <c r="O90" s="92">
        <f>SUM(A90:N90)</f>
        <v>0</v>
      </c>
    </row>
    <row r="91" spans="1:14" ht="9">
      <c r="A91" s="92"/>
      <c r="B91" s="102"/>
      <c r="C91" s="92"/>
      <c r="D91" s="102"/>
      <c r="E91" s="92"/>
      <c r="F91" s="102"/>
      <c r="G91" s="92"/>
      <c r="H91" s="102"/>
      <c r="I91" s="92"/>
      <c r="J91" s="102"/>
      <c r="K91" s="96"/>
      <c r="L91" s="102"/>
      <c r="M91" s="92"/>
      <c r="N91" s="102"/>
    </row>
    <row r="92" spans="1:14" ht="9">
      <c r="A92" s="92"/>
      <c r="B92" s="102"/>
      <c r="C92" s="92"/>
      <c r="D92" s="102"/>
      <c r="E92" s="92"/>
      <c r="F92" s="102"/>
      <c r="G92" s="92"/>
      <c r="H92" s="102"/>
      <c r="I92" s="92"/>
      <c r="J92" s="102"/>
      <c r="K92" s="96"/>
      <c r="L92" s="102"/>
      <c r="M92" s="92"/>
      <c r="N92" s="102"/>
    </row>
    <row r="93" spans="1:14" ht="9">
      <c r="A93" s="92"/>
      <c r="B93" s="102"/>
      <c r="C93" s="92"/>
      <c r="D93" s="102"/>
      <c r="E93" s="92"/>
      <c r="F93" s="102"/>
      <c r="G93" s="92"/>
      <c r="H93" s="102"/>
      <c r="I93" s="92"/>
      <c r="J93" s="102"/>
      <c r="K93" s="96"/>
      <c r="L93" s="102"/>
      <c r="M93" s="92"/>
      <c r="N93" s="102"/>
    </row>
    <row r="94" spans="1:14" ht="9">
      <c r="A94" s="92"/>
      <c r="B94" s="102"/>
      <c r="C94" s="92"/>
      <c r="D94" s="102"/>
      <c r="E94" s="92"/>
      <c r="F94" s="102"/>
      <c r="G94" s="92"/>
      <c r="H94" s="102"/>
      <c r="I94" s="92"/>
      <c r="J94" s="102"/>
      <c r="K94" s="96"/>
      <c r="L94" s="102"/>
      <c r="M94" s="92"/>
      <c r="N94" s="102"/>
    </row>
    <row r="95" spans="1:14" ht="9">
      <c r="A95" s="92"/>
      <c r="B95" s="102"/>
      <c r="C95" s="92"/>
      <c r="D95" s="102"/>
      <c r="E95" s="92"/>
      <c r="F95" s="102"/>
      <c r="G95" s="92"/>
      <c r="H95" s="102"/>
      <c r="I95" s="92"/>
      <c r="J95" s="102"/>
      <c r="K95" s="96"/>
      <c r="L95" s="102"/>
      <c r="M95" s="92"/>
      <c r="N95" s="102"/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8" spans="1:11" ht="12.75">
      <c r="A98" s="103" t="s">
        <v>1</v>
      </c>
      <c r="B98" s="103"/>
      <c r="C98" s="104"/>
      <c r="D98" s="46" t="s">
        <v>0</v>
      </c>
      <c r="E98" s="48"/>
      <c r="F98" s="48"/>
      <c r="G98" s="48"/>
      <c r="H98" s="48"/>
      <c r="I98" s="105"/>
      <c r="J98" s="105"/>
      <c r="K98" s="47"/>
    </row>
    <row r="99" spans="1:11" ht="12.75">
      <c r="A99" s="106" t="s">
        <v>7</v>
      </c>
      <c r="B99" s="106"/>
      <c r="C99" s="106" t="s">
        <v>7</v>
      </c>
      <c r="D99" s="106" t="s">
        <v>8</v>
      </c>
      <c r="E99" s="106" t="s">
        <v>9</v>
      </c>
      <c r="F99" s="106" t="s">
        <v>8</v>
      </c>
      <c r="G99" s="106" t="s">
        <v>8</v>
      </c>
      <c r="H99" s="106" t="s">
        <v>9</v>
      </c>
      <c r="I99" s="107" t="s">
        <v>10</v>
      </c>
      <c r="J99" s="107" t="s">
        <v>10</v>
      </c>
      <c r="K99" s="47"/>
    </row>
    <row r="100" spans="1:11" ht="12.75">
      <c r="A100" s="106" t="s">
        <v>13</v>
      </c>
      <c r="B100" s="106" t="s">
        <v>14</v>
      </c>
      <c r="C100" s="106" t="s">
        <v>15</v>
      </c>
      <c r="D100" s="106" t="s">
        <v>16</v>
      </c>
      <c r="E100" s="106" t="s">
        <v>16</v>
      </c>
      <c r="F100" s="106" t="s">
        <v>17</v>
      </c>
      <c r="G100" s="106" t="s">
        <v>18</v>
      </c>
      <c r="H100" s="106" t="s">
        <v>18</v>
      </c>
      <c r="I100" s="107" t="s">
        <v>16</v>
      </c>
      <c r="J100" s="107" t="s">
        <v>17</v>
      </c>
      <c r="K100" s="47"/>
    </row>
    <row r="101" spans="1:11" ht="12.75">
      <c r="A101" s="108" t="str">
        <f>A2</f>
        <v>BEYL</v>
      </c>
      <c r="B101" s="83" t="str">
        <f>B2</f>
        <v>G</v>
      </c>
      <c r="C101" s="109"/>
      <c r="D101" s="62">
        <f>SUM(B29)</f>
        <v>0</v>
      </c>
      <c r="E101" s="62">
        <f>SUM(D101*2)</f>
        <v>0</v>
      </c>
      <c r="F101" s="62">
        <f>SUM(B24)</f>
        <v>0</v>
      </c>
      <c r="G101" s="62">
        <f>SUM(F101+D101)</f>
        <v>0</v>
      </c>
      <c r="H101" s="62">
        <f>SUM(E101+F101)</f>
        <v>0</v>
      </c>
      <c r="I101" s="110">
        <f>COUNTA(A25:A28)</f>
        <v>0</v>
      </c>
      <c r="J101" s="110">
        <f>COUNTA(A4:A23)</f>
        <v>0</v>
      </c>
      <c r="K101" s="47"/>
    </row>
    <row r="102" spans="1:11" ht="12.75">
      <c r="A102" s="108" t="str">
        <f>C2</f>
        <v>JOUBERT</v>
      </c>
      <c r="B102" s="83" t="str">
        <f>D2</f>
        <v>B</v>
      </c>
      <c r="C102" s="109"/>
      <c r="D102" s="62">
        <f>SUM(D29)</f>
        <v>0</v>
      </c>
      <c r="E102" s="62">
        <f aca="true" t="shared" si="2" ref="E102:E107">SUM(D102*2)</f>
        <v>0</v>
      </c>
      <c r="F102" s="62">
        <f>SUM(D24)</f>
        <v>0</v>
      </c>
      <c r="G102" s="62">
        <f aca="true" t="shared" si="3" ref="G102:G107">SUM(F102+D102)</f>
        <v>0</v>
      </c>
      <c r="H102" s="62">
        <f aca="true" t="shared" si="4" ref="H102:H107">SUM(E102+F102)</f>
        <v>0</v>
      </c>
      <c r="I102" s="110">
        <f>COUNTA(C25:C28)</f>
        <v>0</v>
      </c>
      <c r="J102" s="110">
        <f>COUNTA(C4:C23)</f>
        <v>0</v>
      </c>
      <c r="K102" s="47"/>
    </row>
    <row r="103" spans="1:11" ht="12.75">
      <c r="A103" s="108" t="str">
        <f>E2</f>
        <v>JORDAAN</v>
      </c>
      <c r="B103" s="83" t="str">
        <f>F2</f>
        <v>J</v>
      </c>
      <c r="C103" s="109"/>
      <c r="D103" s="62">
        <f>SUM(F29)</f>
        <v>0</v>
      </c>
      <c r="E103" s="62">
        <f t="shared" si="2"/>
        <v>0</v>
      </c>
      <c r="F103" s="62">
        <f>SUM(F24)</f>
        <v>0</v>
      </c>
      <c r="G103" s="62">
        <f t="shared" si="3"/>
        <v>0</v>
      </c>
      <c r="H103" s="62">
        <f t="shared" si="4"/>
        <v>0</v>
      </c>
      <c r="I103" s="110">
        <f>COUNTA(E25:E28)</f>
        <v>0</v>
      </c>
      <c r="J103" s="110">
        <f>COUNTA(E4:E23)</f>
        <v>0</v>
      </c>
      <c r="K103" s="47"/>
    </row>
    <row r="104" spans="1:11" ht="12.75">
      <c r="A104" s="108" t="str">
        <f>G2</f>
        <v>SWANEPOEL</v>
      </c>
      <c r="B104" s="83" t="str">
        <f>H2</f>
        <v>R</v>
      </c>
      <c r="C104" s="109"/>
      <c r="D104" s="62">
        <f>SUM(H29)</f>
        <v>0</v>
      </c>
      <c r="E104" s="62">
        <f t="shared" si="2"/>
        <v>0</v>
      </c>
      <c r="F104" s="62">
        <f>SUM(H24)</f>
        <v>0</v>
      </c>
      <c r="G104" s="62">
        <f t="shared" si="3"/>
        <v>0</v>
      </c>
      <c r="H104" s="62">
        <f t="shared" si="4"/>
        <v>0</v>
      </c>
      <c r="I104" s="110">
        <f>COUNTA(G25:G28)</f>
        <v>0</v>
      </c>
      <c r="J104" s="110">
        <f>COUNTA(G4:G23)</f>
        <v>0</v>
      </c>
      <c r="K104" s="47"/>
    </row>
    <row r="105" spans="1:11" ht="12.75">
      <c r="A105" s="108" t="str">
        <f>I2</f>
        <v>GERBER</v>
      </c>
      <c r="B105" s="83" t="str">
        <f>J2</f>
        <v>J</v>
      </c>
      <c r="C105" s="109"/>
      <c r="D105" s="62">
        <f>SUM(J29)</f>
        <v>0</v>
      </c>
      <c r="E105" s="62">
        <f t="shared" si="2"/>
        <v>0</v>
      </c>
      <c r="F105" s="62">
        <f>SUM(J24)</f>
        <v>0</v>
      </c>
      <c r="G105" s="62">
        <f t="shared" si="3"/>
        <v>0</v>
      </c>
      <c r="H105" s="62">
        <f t="shared" si="4"/>
        <v>0</v>
      </c>
      <c r="I105" s="110">
        <f>COUNTA(I25:I28)</f>
        <v>0</v>
      </c>
      <c r="J105" s="110">
        <f>COUNTA(I4:I23)</f>
        <v>0</v>
      </c>
      <c r="K105" s="47"/>
    </row>
    <row r="106" spans="1:11" ht="12.75">
      <c r="A106" s="108" t="str">
        <f>K2</f>
        <v>BARNARD</v>
      </c>
      <c r="B106" s="83" t="str">
        <f>L2</f>
        <v>P</v>
      </c>
      <c r="C106" s="109"/>
      <c r="D106" s="62">
        <f>SUM(L29)</f>
        <v>0</v>
      </c>
      <c r="E106" s="62">
        <f t="shared" si="2"/>
        <v>0</v>
      </c>
      <c r="F106" s="62">
        <f>SUM(L24)</f>
        <v>0</v>
      </c>
      <c r="G106" s="62">
        <f t="shared" si="3"/>
        <v>0</v>
      </c>
      <c r="H106" s="62">
        <f t="shared" si="4"/>
        <v>0</v>
      </c>
      <c r="I106" s="110">
        <f>COUNTA(K25:K28)</f>
        <v>0</v>
      </c>
      <c r="J106" s="110">
        <f>COUNTA(K4:K23)</f>
        <v>0</v>
      </c>
      <c r="K106" s="47"/>
    </row>
    <row r="107" spans="1:11" ht="13.5" thickBot="1">
      <c r="A107" s="108" t="str">
        <f>M2</f>
        <v>M</v>
      </c>
      <c r="B107" s="62" t="str">
        <f>N2</f>
        <v>N</v>
      </c>
      <c r="C107" s="109"/>
      <c r="D107" s="62"/>
      <c r="E107" s="62">
        <f t="shared" si="2"/>
        <v>0</v>
      </c>
      <c r="F107" s="62"/>
      <c r="G107" s="62">
        <f t="shared" si="3"/>
        <v>0</v>
      </c>
      <c r="H107" s="62">
        <f t="shared" si="4"/>
        <v>0</v>
      </c>
      <c r="I107" s="110">
        <f>COUNTA(M25:M28)</f>
        <v>0</v>
      </c>
      <c r="J107" s="110">
        <f>COUNTA(M4:M23)</f>
        <v>0</v>
      </c>
      <c r="K107" s="47"/>
    </row>
    <row r="108" spans="1:11" ht="14.25" thickBot="1" thickTop="1">
      <c r="A108" s="111" t="s">
        <v>19</v>
      </c>
      <c r="B108" s="112"/>
      <c r="C108" s="113"/>
      <c r="D108" s="114">
        <f aca="true" t="shared" si="5" ref="D108:J108">SUM(D101:D107)</f>
        <v>0</v>
      </c>
      <c r="E108" s="114">
        <f t="shared" si="5"/>
        <v>0</v>
      </c>
      <c r="F108" s="114">
        <f t="shared" si="5"/>
        <v>0</v>
      </c>
      <c r="G108" s="114">
        <f t="shared" si="5"/>
        <v>0</v>
      </c>
      <c r="H108" s="114">
        <f t="shared" si="5"/>
        <v>0</v>
      </c>
      <c r="I108" s="110">
        <f t="shared" si="5"/>
        <v>0</v>
      </c>
      <c r="J108" s="110">
        <f t="shared" si="5"/>
        <v>0</v>
      </c>
      <c r="K108" s="47"/>
    </row>
    <row r="109" spans="1:11" ht="13.5" thickTop="1">
      <c r="A109" s="77"/>
      <c r="B109" s="77"/>
      <c r="C109" s="77"/>
      <c r="D109" s="115"/>
      <c r="E109" s="115"/>
      <c r="F109" s="115"/>
      <c r="G109" s="115"/>
      <c r="H109" s="115"/>
      <c r="I109" s="60"/>
      <c r="J109" s="60"/>
      <c r="K109" s="47"/>
    </row>
    <row r="110" spans="1:11" ht="12.75">
      <c r="A110" s="103" t="s">
        <v>1</v>
      </c>
      <c r="B110" s="103"/>
      <c r="C110" s="104"/>
      <c r="D110" s="46" t="s">
        <v>20</v>
      </c>
      <c r="E110" s="48"/>
      <c r="F110" s="48"/>
      <c r="G110" s="48"/>
      <c r="H110" s="48"/>
      <c r="I110" s="105"/>
      <c r="J110" s="105"/>
      <c r="K110" s="47"/>
    </row>
    <row r="111" spans="1:11" ht="12.75">
      <c r="A111" s="106" t="s">
        <v>7</v>
      </c>
      <c r="B111" s="106"/>
      <c r="C111" s="106" t="s">
        <v>7</v>
      </c>
      <c r="D111" s="106" t="s">
        <v>8</v>
      </c>
      <c r="E111" s="106" t="s">
        <v>9</v>
      </c>
      <c r="F111" s="106" t="s">
        <v>8</v>
      </c>
      <c r="G111" s="106" t="s">
        <v>8</v>
      </c>
      <c r="H111" s="106" t="s">
        <v>9</v>
      </c>
      <c r="I111" s="107" t="s">
        <v>10</v>
      </c>
      <c r="J111" s="107" t="s">
        <v>10</v>
      </c>
      <c r="K111" s="47"/>
    </row>
    <row r="112" spans="1:11" ht="12.75">
      <c r="A112" s="106" t="s">
        <v>13</v>
      </c>
      <c r="B112" s="106" t="s">
        <v>14</v>
      </c>
      <c r="C112" s="106" t="s">
        <v>15</v>
      </c>
      <c r="D112" s="106" t="s">
        <v>16</v>
      </c>
      <c r="E112" s="106" t="s">
        <v>16</v>
      </c>
      <c r="F112" s="106" t="s">
        <v>17</v>
      </c>
      <c r="G112" s="106" t="s">
        <v>18</v>
      </c>
      <c r="H112" s="106" t="s">
        <v>18</v>
      </c>
      <c r="I112" s="107" t="s">
        <v>16</v>
      </c>
      <c r="J112" s="107" t="s">
        <v>17</v>
      </c>
      <c r="K112" s="47"/>
    </row>
    <row r="113" spans="1:11" ht="12.75">
      <c r="A113" s="108" t="str">
        <f>A2</f>
        <v>BEYL</v>
      </c>
      <c r="B113" s="83" t="str">
        <f>B2</f>
        <v>G</v>
      </c>
      <c r="C113" s="109"/>
      <c r="D113" s="62">
        <f>SUM(B59)</f>
        <v>0</v>
      </c>
      <c r="E113" s="62">
        <f>SUM(D113*2)</f>
        <v>0</v>
      </c>
      <c r="F113" s="62">
        <f>SUM(B54)</f>
        <v>0</v>
      </c>
      <c r="G113" s="62">
        <f>SUM(F113+D113)</f>
        <v>0</v>
      </c>
      <c r="H113" s="62">
        <f>SUM(E113+F113)</f>
        <v>0</v>
      </c>
      <c r="I113" s="110">
        <f>COUNTA(A55:A59)</f>
        <v>0</v>
      </c>
      <c r="J113" s="110">
        <f>COUNTA(A34:A53)</f>
        <v>0</v>
      </c>
      <c r="K113" s="47"/>
    </row>
    <row r="114" spans="1:11" ht="12.75">
      <c r="A114" s="108" t="str">
        <f>C2</f>
        <v>JOUBERT</v>
      </c>
      <c r="B114" s="83" t="str">
        <f>D2</f>
        <v>B</v>
      </c>
      <c r="C114" s="109"/>
      <c r="D114" s="62">
        <f>SUM(D59)</f>
        <v>0</v>
      </c>
      <c r="E114" s="62">
        <f aca="true" t="shared" si="6" ref="E114:E119">SUM(D114*2)</f>
        <v>0</v>
      </c>
      <c r="F114" s="62">
        <f>SUM(D54)</f>
        <v>0</v>
      </c>
      <c r="G114" s="62">
        <f aca="true" t="shared" si="7" ref="G114:G119">SUM(F114+D114)</f>
        <v>0</v>
      </c>
      <c r="H114" s="62">
        <f aca="true" t="shared" si="8" ref="H114:H119">SUM(E114+F114)</f>
        <v>0</v>
      </c>
      <c r="I114" s="110">
        <f>COUNTA(C55:C59)</f>
        <v>0</v>
      </c>
      <c r="J114" s="110">
        <f>COUNTA(C34:C53)</f>
        <v>0</v>
      </c>
      <c r="K114" s="47"/>
    </row>
    <row r="115" spans="1:11" ht="12.75">
      <c r="A115" s="108" t="str">
        <f>E2</f>
        <v>JORDAAN</v>
      </c>
      <c r="B115" s="83" t="str">
        <f>F2</f>
        <v>J</v>
      </c>
      <c r="C115" s="109"/>
      <c r="D115" s="62">
        <f>SUM(F59)</f>
        <v>0</v>
      </c>
      <c r="E115" s="62">
        <f t="shared" si="6"/>
        <v>0</v>
      </c>
      <c r="F115" s="62">
        <f>SUM(F54)</f>
        <v>23.599999999999998</v>
      </c>
      <c r="G115" s="62">
        <f t="shared" si="7"/>
        <v>23.599999999999998</v>
      </c>
      <c r="H115" s="62">
        <f t="shared" si="8"/>
        <v>23.599999999999998</v>
      </c>
      <c r="I115" s="110">
        <f>COUNTA(E55:E59)</f>
        <v>0</v>
      </c>
      <c r="J115" s="110">
        <f>COUNTA(E34:E53)</f>
        <v>2</v>
      </c>
      <c r="K115" s="47"/>
    </row>
    <row r="116" spans="1:11" ht="12.75">
      <c r="A116" s="108" t="str">
        <f>G2</f>
        <v>SWANEPOEL</v>
      </c>
      <c r="B116" s="83" t="str">
        <f>H2</f>
        <v>R</v>
      </c>
      <c r="C116" s="109"/>
      <c r="D116" s="62">
        <f>SUM(H59)</f>
        <v>0</v>
      </c>
      <c r="E116" s="62">
        <f t="shared" si="6"/>
        <v>0</v>
      </c>
      <c r="F116" s="62">
        <f>SUM(H54)</f>
        <v>0</v>
      </c>
      <c r="G116" s="62">
        <f t="shared" si="7"/>
        <v>0</v>
      </c>
      <c r="H116" s="62">
        <f t="shared" si="8"/>
        <v>0</v>
      </c>
      <c r="I116" s="110">
        <f>COUNTA(G55:G59)</f>
        <v>0</v>
      </c>
      <c r="J116" s="110">
        <f>COUNTA(G34:G53)</f>
        <v>0</v>
      </c>
      <c r="K116" s="47"/>
    </row>
    <row r="117" spans="1:11" ht="12.75">
      <c r="A117" s="108" t="str">
        <f>I2</f>
        <v>GERBER</v>
      </c>
      <c r="B117" s="83" t="str">
        <f>J2</f>
        <v>J</v>
      </c>
      <c r="C117" s="109"/>
      <c r="D117" s="62">
        <f>SUM(J59)</f>
        <v>0</v>
      </c>
      <c r="E117" s="62">
        <f t="shared" si="6"/>
        <v>0</v>
      </c>
      <c r="F117" s="62">
        <f>SUM(J54)</f>
        <v>0</v>
      </c>
      <c r="G117" s="62">
        <f t="shared" si="7"/>
        <v>0</v>
      </c>
      <c r="H117" s="62">
        <f t="shared" si="8"/>
        <v>0</v>
      </c>
      <c r="I117" s="110">
        <f>COUNTA(I55:I59)</f>
        <v>0</v>
      </c>
      <c r="J117" s="110">
        <f>COUNTA(I34:I53)</f>
        <v>0</v>
      </c>
      <c r="K117" s="47"/>
    </row>
    <row r="118" spans="1:11" ht="12.75">
      <c r="A118" s="108" t="str">
        <f>K2</f>
        <v>BARNARD</v>
      </c>
      <c r="B118" s="83" t="str">
        <f>L2</f>
        <v>P</v>
      </c>
      <c r="C118" s="109"/>
      <c r="D118" s="62">
        <f>SUM(L59)</f>
        <v>0</v>
      </c>
      <c r="E118" s="62">
        <f t="shared" si="6"/>
        <v>0</v>
      </c>
      <c r="F118" s="62">
        <f>SUM(L54)</f>
        <v>0</v>
      </c>
      <c r="G118" s="62">
        <f t="shared" si="7"/>
        <v>0</v>
      </c>
      <c r="H118" s="62">
        <f t="shared" si="8"/>
        <v>0</v>
      </c>
      <c r="I118" s="110">
        <f>COUNTA(K55:K59)</f>
        <v>0</v>
      </c>
      <c r="J118" s="110">
        <f>COUNTA(K34:K53)</f>
        <v>0</v>
      </c>
      <c r="K118" s="47"/>
    </row>
    <row r="119" spans="1:11" ht="13.5" thickBot="1">
      <c r="A119" s="108" t="str">
        <f>M2</f>
        <v>M</v>
      </c>
      <c r="B119" s="62" t="str">
        <f>N2</f>
        <v>N</v>
      </c>
      <c r="C119" s="109"/>
      <c r="D119" s="62"/>
      <c r="E119" s="62">
        <f t="shared" si="6"/>
        <v>0</v>
      </c>
      <c r="F119" s="62"/>
      <c r="G119" s="62">
        <f t="shared" si="7"/>
        <v>0</v>
      </c>
      <c r="H119" s="62">
        <f t="shared" si="8"/>
        <v>0</v>
      </c>
      <c r="I119" s="110">
        <f>COUNTA(M55:M59)</f>
        <v>0</v>
      </c>
      <c r="J119" s="110">
        <f>COUNTA(M34:M53)</f>
        <v>0</v>
      </c>
      <c r="K119" s="47"/>
    </row>
    <row r="120" spans="1:11" ht="14.25" thickBot="1" thickTop="1">
      <c r="A120" s="111" t="s">
        <v>19</v>
      </c>
      <c r="B120" s="112"/>
      <c r="C120" s="113"/>
      <c r="D120" s="114">
        <f aca="true" t="shared" si="9" ref="D120:J120">SUM(D113:D119)</f>
        <v>0</v>
      </c>
      <c r="E120" s="114">
        <f t="shared" si="9"/>
        <v>0</v>
      </c>
      <c r="F120" s="114">
        <f t="shared" si="9"/>
        <v>23.599999999999998</v>
      </c>
      <c r="G120" s="114">
        <f t="shared" si="9"/>
        <v>23.599999999999998</v>
      </c>
      <c r="H120" s="114">
        <f t="shared" si="9"/>
        <v>23.599999999999998</v>
      </c>
      <c r="I120" s="110">
        <f t="shared" si="9"/>
        <v>0</v>
      </c>
      <c r="J120" s="110">
        <f t="shared" si="9"/>
        <v>2</v>
      </c>
      <c r="K120" s="47"/>
    </row>
    <row r="121" spans="1:11" ht="13.5" thickTop="1">
      <c r="A121" s="77"/>
      <c r="B121" s="77"/>
      <c r="C121" s="77"/>
      <c r="D121" s="116"/>
      <c r="E121" s="116"/>
      <c r="F121" s="116"/>
      <c r="G121" s="116"/>
      <c r="H121" s="116"/>
      <c r="I121" s="60"/>
      <c r="J121" s="60"/>
      <c r="K121" s="47"/>
    </row>
    <row r="122" spans="1:11" ht="12.75">
      <c r="A122" s="103" t="s">
        <v>1</v>
      </c>
      <c r="B122" s="103"/>
      <c r="C122" s="104"/>
      <c r="D122" s="46" t="s">
        <v>135</v>
      </c>
      <c r="E122" s="48"/>
      <c r="F122" s="48"/>
      <c r="G122" s="48"/>
      <c r="H122" s="48"/>
      <c r="I122" s="105"/>
      <c r="J122" s="105"/>
      <c r="K122" s="47"/>
    </row>
    <row r="123" spans="1:11" ht="12.75">
      <c r="A123" s="106" t="s">
        <v>7</v>
      </c>
      <c r="B123" s="106"/>
      <c r="C123" s="106" t="s">
        <v>7</v>
      </c>
      <c r="D123" s="106" t="s">
        <v>8</v>
      </c>
      <c r="E123" s="106" t="s">
        <v>9</v>
      </c>
      <c r="F123" s="106" t="s">
        <v>8</v>
      </c>
      <c r="G123" s="106" t="s">
        <v>8</v>
      </c>
      <c r="H123" s="106" t="s">
        <v>9</v>
      </c>
      <c r="I123" s="107" t="s">
        <v>10</v>
      </c>
      <c r="J123" s="107" t="s">
        <v>10</v>
      </c>
      <c r="K123" s="47"/>
    </row>
    <row r="124" spans="1:11" ht="12.75">
      <c r="A124" s="106" t="s">
        <v>13</v>
      </c>
      <c r="B124" s="106" t="s">
        <v>14</v>
      </c>
      <c r="C124" s="106" t="s">
        <v>15</v>
      </c>
      <c r="D124" s="106" t="s">
        <v>16</v>
      </c>
      <c r="E124" s="106" t="s">
        <v>16</v>
      </c>
      <c r="F124" s="106" t="s">
        <v>17</v>
      </c>
      <c r="G124" s="106" t="s">
        <v>18</v>
      </c>
      <c r="H124" s="106" t="s">
        <v>18</v>
      </c>
      <c r="I124" s="107" t="s">
        <v>16</v>
      </c>
      <c r="J124" s="107" t="s">
        <v>17</v>
      </c>
      <c r="K124" s="47"/>
    </row>
    <row r="125" spans="1:11" ht="12.75">
      <c r="A125" s="108" t="str">
        <f>A2</f>
        <v>BEYL</v>
      </c>
      <c r="B125" s="83" t="str">
        <f>B2</f>
        <v>G</v>
      </c>
      <c r="C125" s="109"/>
      <c r="D125" s="62">
        <f>SUM(B90)</f>
        <v>0</v>
      </c>
      <c r="E125" s="62">
        <f>SUM(D125*2)</f>
        <v>0</v>
      </c>
      <c r="F125" s="62">
        <f>SUM(B81)</f>
        <v>0</v>
      </c>
      <c r="G125" s="62">
        <f>SUM(F125+D125)</f>
        <v>0</v>
      </c>
      <c r="H125" s="62">
        <f>SUM(E125+F125)</f>
        <v>0</v>
      </c>
      <c r="I125" s="110">
        <f>COUNTA(A82:A89)</f>
        <v>0</v>
      </c>
      <c r="J125" s="110">
        <f>COUNTA(A65:A80)</f>
        <v>0</v>
      </c>
      <c r="K125" s="47"/>
    </row>
    <row r="126" spans="1:11" ht="12.75">
      <c r="A126" s="108" t="str">
        <f>C2</f>
        <v>JOUBERT</v>
      </c>
      <c r="B126" s="83" t="str">
        <f>D2</f>
        <v>B</v>
      </c>
      <c r="C126" s="109"/>
      <c r="D126" s="62">
        <f>SUM(D90)</f>
        <v>0</v>
      </c>
      <c r="E126" s="62">
        <f aca="true" t="shared" si="10" ref="E126:E131">SUM(D126*2)</f>
        <v>0</v>
      </c>
      <c r="F126" s="62">
        <f>SUM(D81)</f>
        <v>0</v>
      </c>
      <c r="G126" s="62">
        <f aca="true" t="shared" si="11" ref="G126:G131">SUM(F126+D126)</f>
        <v>0</v>
      </c>
      <c r="H126" s="62">
        <f aca="true" t="shared" si="12" ref="H126:H131">SUM(E126+F126)</f>
        <v>0</v>
      </c>
      <c r="I126" s="110">
        <f>COUNTA(C82:C89)</f>
        <v>0</v>
      </c>
      <c r="J126" s="110">
        <f>COUNTA(C65:C80)</f>
        <v>0</v>
      </c>
      <c r="K126" s="47"/>
    </row>
    <row r="127" spans="1:11" ht="12.75">
      <c r="A127" s="108" t="str">
        <f>E2</f>
        <v>JORDAAN</v>
      </c>
      <c r="B127" s="83" t="str">
        <f>F2</f>
        <v>J</v>
      </c>
      <c r="C127" s="109"/>
      <c r="D127" s="62">
        <f>SUM(F90)</f>
        <v>0</v>
      </c>
      <c r="E127" s="62">
        <f t="shared" si="10"/>
        <v>0</v>
      </c>
      <c r="F127" s="62">
        <f>SUM(F81)</f>
        <v>2.9</v>
      </c>
      <c r="G127" s="62">
        <f t="shared" si="11"/>
        <v>2.9</v>
      </c>
      <c r="H127" s="62">
        <f t="shared" si="12"/>
        <v>2.9</v>
      </c>
      <c r="I127" s="110">
        <f>COUNTA(E82:E89)</f>
        <v>0</v>
      </c>
      <c r="J127" s="110">
        <f>COUNTA(E65:E80)</f>
        <v>1</v>
      </c>
      <c r="K127" s="47"/>
    </row>
    <row r="128" spans="1:11" ht="12.75">
      <c r="A128" s="108" t="str">
        <f>G2</f>
        <v>SWANEPOEL</v>
      </c>
      <c r="B128" s="83" t="str">
        <f>H2</f>
        <v>R</v>
      </c>
      <c r="C128" s="109"/>
      <c r="D128" s="62">
        <f>SUM(H90)</f>
        <v>0</v>
      </c>
      <c r="E128" s="62">
        <f t="shared" si="10"/>
        <v>0</v>
      </c>
      <c r="F128" s="62">
        <f>SUM(H81)</f>
        <v>0</v>
      </c>
      <c r="G128" s="62">
        <f t="shared" si="11"/>
        <v>0</v>
      </c>
      <c r="H128" s="62">
        <f t="shared" si="12"/>
        <v>0</v>
      </c>
      <c r="I128" s="110">
        <f>COUNTA(G82:G89)</f>
        <v>0</v>
      </c>
      <c r="J128" s="110">
        <f>COUNTA(G65:G80)</f>
        <v>0</v>
      </c>
      <c r="K128" s="47"/>
    </row>
    <row r="129" spans="1:11" ht="12.75">
      <c r="A129" s="108" t="str">
        <f>I2</f>
        <v>GERBER</v>
      </c>
      <c r="B129" s="83" t="str">
        <f>J2</f>
        <v>J</v>
      </c>
      <c r="C129" s="109"/>
      <c r="D129" s="62">
        <f>SUM(J90)</f>
        <v>0</v>
      </c>
      <c r="E129" s="62">
        <f t="shared" si="10"/>
        <v>0</v>
      </c>
      <c r="F129" s="62">
        <f>SUM(J81)</f>
        <v>0</v>
      </c>
      <c r="G129" s="62">
        <f t="shared" si="11"/>
        <v>0</v>
      </c>
      <c r="H129" s="62">
        <f t="shared" si="12"/>
        <v>0</v>
      </c>
      <c r="I129" s="110">
        <f>COUNTA(I82:I89)</f>
        <v>0</v>
      </c>
      <c r="J129" s="110">
        <f>COUNTA(I65:I80)</f>
        <v>0</v>
      </c>
      <c r="K129" s="47"/>
    </row>
    <row r="130" spans="1:11" ht="12.75">
      <c r="A130" s="108" t="str">
        <f>K2</f>
        <v>BARNARD</v>
      </c>
      <c r="B130" s="83" t="str">
        <f>L2</f>
        <v>P</v>
      </c>
      <c r="C130" s="109"/>
      <c r="D130" s="62">
        <f>SUM(L90)</f>
        <v>0</v>
      </c>
      <c r="E130" s="62">
        <f t="shared" si="10"/>
        <v>0</v>
      </c>
      <c r="F130" s="62">
        <f>SUM(L81)</f>
        <v>2.9</v>
      </c>
      <c r="G130" s="62">
        <f t="shared" si="11"/>
        <v>2.9</v>
      </c>
      <c r="H130" s="62">
        <f t="shared" si="12"/>
        <v>2.9</v>
      </c>
      <c r="I130" s="110">
        <f>COUNTA(K82:K89)</f>
        <v>0</v>
      </c>
      <c r="J130" s="110">
        <f>COUNTA(K65:K80)</f>
        <v>1</v>
      </c>
      <c r="K130" s="47"/>
    </row>
    <row r="131" spans="1:11" ht="13.5" thickBot="1">
      <c r="A131" s="108" t="str">
        <f>M2</f>
        <v>M</v>
      </c>
      <c r="B131" s="62" t="str">
        <f>N2</f>
        <v>N</v>
      </c>
      <c r="C131" s="109"/>
      <c r="D131" s="62"/>
      <c r="E131" s="62">
        <f t="shared" si="10"/>
        <v>0</v>
      </c>
      <c r="F131" s="62"/>
      <c r="G131" s="62">
        <f t="shared" si="11"/>
        <v>0</v>
      </c>
      <c r="H131" s="62">
        <f t="shared" si="12"/>
        <v>0</v>
      </c>
      <c r="I131" s="110">
        <f>COUNTA(M82:M89)</f>
        <v>0</v>
      </c>
      <c r="J131" s="110">
        <f>COUNTA(M65:M80)</f>
        <v>0</v>
      </c>
      <c r="K131" s="47"/>
    </row>
    <row r="132" spans="1:11" ht="14.25" thickBot="1" thickTop="1">
      <c r="A132" s="111" t="s">
        <v>19</v>
      </c>
      <c r="B132" s="112"/>
      <c r="C132" s="113"/>
      <c r="D132" s="114">
        <f>SUM(D125:D131)</f>
        <v>0</v>
      </c>
      <c r="E132" s="114">
        <f aca="true" t="shared" si="13" ref="E132:J132">SUM(E125:E131)</f>
        <v>0</v>
      </c>
      <c r="F132" s="114">
        <f t="shared" si="13"/>
        <v>5.8</v>
      </c>
      <c r="G132" s="114">
        <f t="shared" si="13"/>
        <v>5.8</v>
      </c>
      <c r="H132" s="114">
        <f t="shared" si="13"/>
        <v>5.8</v>
      </c>
      <c r="I132" s="110">
        <f t="shared" si="13"/>
        <v>0</v>
      </c>
      <c r="J132" s="110">
        <f t="shared" si="13"/>
        <v>2</v>
      </c>
      <c r="K132" s="47"/>
    </row>
    <row r="133" spans="1:11" ht="13.5" thickTop="1">
      <c r="A133" s="77"/>
      <c r="B133" s="77"/>
      <c r="C133" s="77"/>
      <c r="D133" s="116"/>
      <c r="E133" s="116"/>
      <c r="F133" s="116"/>
      <c r="G133" s="116"/>
      <c r="H133" s="116"/>
      <c r="I133" s="60"/>
      <c r="J133" s="60"/>
      <c r="K133" s="47"/>
    </row>
    <row r="134" spans="1:11" ht="12.75">
      <c r="A134" s="47"/>
      <c r="B134" s="47"/>
      <c r="C134" s="47"/>
      <c r="D134" s="117"/>
      <c r="E134" s="117"/>
      <c r="F134" s="117"/>
      <c r="G134" s="117"/>
      <c r="H134" s="117"/>
      <c r="I134" s="105"/>
      <c r="J134" s="105"/>
      <c r="K134" s="47"/>
    </row>
    <row r="135" spans="1:11" ht="12.75">
      <c r="A135" s="47"/>
      <c r="B135" s="47"/>
      <c r="C135" s="47"/>
      <c r="D135" s="117"/>
      <c r="E135" s="117"/>
      <c r="F135" s="117"/>
      <c r="G135" s="117"/>
      <c r="H135" s="117"/>
      <c r="I135" s="105"/>
      <c r="J135" s="105"/>
      <c r="K135" s="47"/>
    </row>
    <row r="136" spans="1:11" ht="12.75">
      <c r="A136" s="47"/>
      <c r="B136" s="47"/>
      <c r="C136" s="47"/>
      <c r="D136" s="117"/>
      <c r="E136" s="117"/>
      <c r="F136" s="117"/>
      <c r="G136" s="117"/>
      <c r="H136" s="117"/>
      <c r="I136" s="105"/>
      <c r="J136" s="105"/>
      <c r="K136" s="47"/>
    </row>
    <row r="137" spans="1:11" ht="12.75">
      <c r="A137" s="47"/>
      <c r="B137" s="47"/>
      <c r="C137" s="47"/>
      <c r="D137" s="117"/>
      <c r="E137" s="117"/>
      <c r="F137" s="117"/>
      <c r="G137" s="117"/>
      <c r="H137" s="117"/>
      <c r="I137" s="105"/>
      <c r="J137" s="105"/>
      <c r="K137" s="47"/>
    </row>
    <row r="138" spans="1:11" ht="12.75">
      <c r="A138" s="103" t="s">
        <v>21</v>
      </c>
      <c r="B138" s="103"/>
      <c r="C138" s="104"/>
      <c r="D138" s="117"/>
      <c r="E138" s="117"/>
      <c r="F138" s="117"/>
      <c r="G138" s="117"/>
      <c r="H138" s="117"/>
      <c r="I138" s="105"/>
      <c r="J138" s="105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106" t="s">
        <v>7</v>
      </c>
      <c r="B140" s="106"/>
      <c r="C140" s="106" t="s">
        <v>7</v>
      </c>
      <c r="D140" s="118" t="s">
        <v>8</v>
      </c>
      <c r="E140" s="118" t="s">
        <v>9</v>
      </c>
      <c r="F140" s="118" t="s">
        <v>8</v>
      </c>
      <c r="G140" s="118" t="s">
        <v>8</v>
      </c>
      <c r="H140" s="118" t="s">
        <v>9</v>
      </c>
      <c r="I140" s="107" t="s">
        <v>10</v>
      </c>
      <c r="J140" s="107" t="s">
        <v>10</v>
      </c>
      <c r="K140" s="106" t="s">
        <v>22</v>
      </c>
    </row>
    <row r="141" spans="1:11" ht="12.75">
      <c r="A141" s="106" t="s">
        <v>13</v>
      </c>
      <c r="B141" s="106" t="s">
        <v>14</v>
      </c>
      <c r="C141" s="106" t="s">
        <v>15</v>
      </c>
      <c r="D141" s="118" t="s">
        <v>16</v>
      </c>
      <c r="E141" s="118" t="s">
        <v>16</v>
      </c>
      <c r="F141" s="118" t="s">
        <v>17</v>
      </c>
      <c r="G141" s="118" t="s">
        <v>18</v>
      </c>
      <c r="H141" s="118" t="s">
        <v>18</v>
      </c>
      <c r="I141" s="107" t="s">
        <v>16</v>
      </c>
      <c r="J141" s="107" t="s">
        <v>17</v>
      </c>
      <c r="K141" s="106" t="s">
        <v>23</v>
      </c>
    </row>
    <row r="142" spans="1:11" ht="12.75">
      <c r="A142" s="108" t="str">
        <f>A2</f>
        <v>BEYL</v>
      </c>
      <c r="B142" s="83" t="str">
        <f>B2</f>
        <v>G</v>
      </c>
      <c r="C142" s="109"/>
      <c r="D142" s="62">
        <f aca="true" t="shared" si="14" ref="D142:E148">SUM(D125+D113+D101)</f>
        <v>0</v>
      </c>
      <c r="E142" s="62">
        <f t="shared" si="14"/>
        <v>0</v>
      </c>
      <c r="F142" s="62">
        <f aca="true" t="shared" si="15" ref="F142:F148">SUM(F101+F113+F125)</f>
        <v>0</v>
      </c>
      <c r="G142" s="62">
        <f aca="true" t="shared" si="16" ref="G142:H148">SUM(G125+G113+G101)</f>
        <v>0</v>
      </c>
      <c r="H142" s="63">
        <f t="shared" si="16"/>
        <v>0</v>
      </c>
      <c r="I142" s="110">
        <f aca="true" t="shared" si="17" ref="I142:J148">SUM(I101+I113+I125)</f>
        <v>0</v>
      </c>
      <c r="J142" s="110">
        <f t="shared" si="17"/>
        <v>0</v>
      </c>
      <c r="K142" s="110">
        <f>SUM(I142:J142)</f>
        <v>0</v>
      </c>
    </row>
    <row r="143" spans="1:11" ht="12.75">
      <c r="A143" s="108" t="str">
        <f>C2</f>
        <v>JOUBERT</v>
      </c>
      <c r="B143" s="83" t="str">
        <f>D2</f>
        <v>B</v>
      </c>
      <c r="C143" s="109"/>
      <c r="D143" s="62">
        <f t="shared" si="14"/>
        <v>0</v>
      </c>
      <c r="E143" s="62">
        <f t="shared" si="14"/>
        <v>0</v>
      </c>
      <c r="F143" s="62">
        <f t="shared" si="15"/>
        <v>0</v>
      </c>
      <c r="G143" s="62">
        <f t="shared" si="16"/>
        <v>0</v>
      </c>
      <c r="H143" s="63">
        <f t="shared" si="16"/>
        <v>0</v>
      </c>
      <c r="I143" s="110">
        <f t="shared" si="17"/>
        <v>0</v>
      </c>
      <c r="J143" s="110">
        <f t="shared" si="17"/>
        <v>0</v>
      </c>
      <c r="K143" s="110">
        <f aca="true" t="shared" si="18" ref="K143:K148">SUM(I143:J143)</f>
        <v>0</v>
      </c>
    </row>
    <row r="144" spans="1:11" ht="12.75">
      <c r="A144" s="108" t="str">
        <f>E2</f>
        <v>JORDAAN</v>
      </c>
      <c r="B144" s="83" t="str">
        <f>F2</f>
        <v>J</v>
      </c>
      <c r="C144" s="109"/>
      <c r="D144" s="62">
        <f t="shared" si="14"/>
        <v>0</v>
      </c>
      <c r="E144" s="62">
        <f t="shared" si="14"/>
        <v>0</v>
      </c>
      <c r="F144" s="62">
        <f t="shared" si="15"/>
        <v>26.499999999999996</v>
      </c>
      <c r="G144" s="62">
        <f t="shared" si="16"/>
        <v>26.499999999999996</v>
      </c>
      <c r="H144" s="63">
        <f t="shared" si="16"/>
        <v>26.499999999999996</v>
      </c>
      <c r="I144" s="110">
        <f t="shared" si="17"/>
        <v>0</v>
      </c>
      <c r="J144" s="110">
        <f t="shared" si="17"/>
        <v>3</v>
      </c>
      <c r="K144" s="110">
        <f t="shared" si="18"/>
        <v>3</v>
      </c>
    </row>
    <row r="145" spans="1:11" ht="12.75">
      <c r="A145" s="108" t="str">
        <f>G2</f>
        <v>SWANEPOEL</v>
      </c>
      <c r="B145" s="83" t="str">
        <f>H2</f>
        <v>R</v>
      </c>
      <c r="C145" s="109"/>
      <c r="D145" s="62">
        <f t="shared" si="14"/>
        <v>0</v>
      </c>
      <c r="E145" s="62">
        <f t="shared" si="14"/>
        <v>0</v>
      </c>
      <c r="F145" s="62">
        <f t="shared" si="15"/>
        <v>0</v>
      </c>
      <c r="G145" s="62">
        <f t="shared" si="16"/>
        <v>0</v>
      </c>
      <c r="H145" s="63">
        <f t="shared" si="16"/>
        <v>0</v>
      </c>
      <c r="I145" s="110">
        <f t="shared" si="17"/>
        <v>0</v>
      </c>
      <c r="J145" s="110">
        <f t="shared" si="17"/>
        <v>0</v>
      </c>
      <c r="K145" s="110">
        <f t="shared" si="18"/>
        <v>0</v>
      </c>
    </row>
    <row r="146" spans="1:11" ht="12.75">
      <c r="A146" s="108" t="str">
        <f>I2</f>
        <v>GERBER</v>
      </c>
      <c r="B146" s="83" t="str">
        <f>J2</f>
        <v>J</v>
      </c>
      <c r="C146" s="109"/>
      <c r="D146" s="62">
        <f t="shared" si="14"/>
        <v>0</v>
      </c>
      <c r="E146" s="62">
        <f t="shared" si="14"/>
        <v>0</v>
      </c>
      <c r="F146" s="62">
        <f t="shared" si="15"/>
        <v>0</v>
      </c>
      <c r="G146" s="62">
        <f t="shared" si="16"/>
        <v>0</v>
      </c>
      <c r="H146" s="63">
        <f t="shared" si="16"/>
        <v>0</v>
      </c>
      <c r="I146" s="110">
        <f t="shared" si="17"/>
        <v>0</v>
      </c>
      <c r="J146" s="110">
        <f t="shared" si="17"/>
        <v>0</v>
      </c>
      <c r="K146" s="110">
        <f t="shared" si="18"/>
        <v>0</v>
      </c>
    </row>
    <row r="147" spans="1:11" ht="12.75">
      <c r="A147" s="108" t="str">
        <f>K2</f>
        <v>BARNARD</v>
      </c>
      <c r="B147" s="83" t="str">
        <f>L2</f>
        <v>P</v>
      </c>
      <c r="C147" s="109"/>
      <c r="D147" s="62">
        <f t="shared" si="14"/>
        <v>0</v>
      </c>
      <c r="E147" s="62">
        <f t="shared" si="14"/>
        <v>0</v>
      </c>
      <c r="F147" s="62">
        <f t="shared" si="15"/>
        <v>2.9</v>
      </c>
      <c r="G147" s="62">
        <f t="shared" si="16"/>
        <v>2.9</v>
      </c>
      <c r="H147" s="63">
        <f t="shared" si="16"/>
        <v>2.9</v>
      </c>
      <c r="I147" s="110">
        <f t="shared" si="17"/>
        <v>0</v>
      </c>
      <c r="J147" s="110">
        <f t="shared" si="17"/>
        <v>1</v>
      </c>
      <c r="K147" s="110">
        <f t="shared" si="18"/>
        <v>1</v>
      </c>
    </row>
    <row r="148" spans="1:11" ht="13.5" thickBot="1">
      <c r="A148" s="108"/>
      <c r="B148" s="83"/>
      <c r="C148" s="109"/>
      <c r="D148" s="62">
        <f t="shared" si="14"/>
        <v>0</v>
      </c>
      <c r="E148" s="62">
        <f t="shared" si="14"/>
        <v>0</v>
      </c>
      <c r="F148" s="62">
        <f t="shared" si="15"/>
        <v>0</v>
      </c>
      <c r="G148" s="62">
        <f t="shared" si="16"/>
        <v>0</v>
      </c>
      <c r="H148" s="63">
        <f t="shared" si="16"/>
        <v>0</v>
      </c>
      <c r="I148" s="110">
        <f t="shared" si="17"/>
        <v>0</v>
      </c>
      <c r="J148" s="110">
        <f t="shared" si="17"/>
        <v>0</v>
      </c>
      <c r="K148" s="110">
        <f t="shared" si="18"/>
        <v>0</v>
      </c>
    </row>
    <row r="149" spans="1:11" ht="14.25" thickBot="1" thickTop="1">
      <c r="A149" s="111" t="s">
        <v>24</v>
      </c>
      <c r="B149" s="112"/>
      <c r="C149" s="119" t="s">
        <v>1</v>
      </c>
      <c r="D149" s="114">
        <f aca="true" t="shared" si="19" ref="D149:K149">SUM(D142:D148)</f>
        <v>0</v>
      </c>
      <c r="E149" s="114">
        <f t="shared" si="19"/>
        <v>0</v>
      </c>
      <c r="F149" s="114">
        <f t="shared" si="19"/>
        <v>29.399999999999995</v>
      </c>
      <c r="G149" s="114">
        <f t="shared" si="19"/>
        <v>29.399999999999995</v>
      </c>
      <c r="H149" s="114">
        <f t="shared" si="19"/>
        <v>29.399999999999995</v>
      </c>
      <c r="I149" s="120">
        <f t="shared" si="19"/>
        <v>0</v>
      </c>
      <c r="J149" s="120">
        <f t="shared" si="19"/>
        <v>4</v>
      </c>
      <c r="K149" s="120">
        <f t="shared" si="19"/>
        <v>4</v>
      </c>
    </row>
    <row r="150" ht="9.75" thickTop="1"/>
  </sheetData>
  <sheetProtection/>
  <mergeCells count="2">
    <mergeCell ref="A1:N1"/>
    <mergeCell ref="A62:N6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&amp;CMPUMALANGA</oddHeader>
  </headerFooter>
  <rowBreaks count="3" manualBreakCount="3">
    <brk id="30" max="255" man="1"/>
    <brk id="61" max="255" man="1"/>
    <brk id="96" max="255" man="1"/>
  </rowBreaks>
  <ignoredErrors>
    <ignoredError sqref="F142:F14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54"/>
  <sheetViews>
    <sheetView zoomScale="80" zoomScaleNormal="80" zoomScalePageLayoutView="0" workbookViewId="0" topLeftCell="A120">
      <selection activeCell="A68" sqref="A68:N95"/>
    </sheetView>
  </sheetViews>
  <sheetFormatPr defaultColWidth="9.140625" defaultRowHeight="12.75"/>
  <cols>
    <col min="1" max="1" width="14.140625" style="87" customWidth="1"/>
    <col min="2" max="2" width="5.00390625" style="96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3.28125" style="87" customWidth="1"/>
    <col min="10" max="10" width="6.00390625" style="96" customWidth="1"/>
    <col min="11" max="11" width="15.00390625" style="95" customWidth="1"/>
    <col min="12" max="12" width="5.0039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8.8515625" style="87" customWidth="1"/>
    <col min="17" max="17" width="9.28125" style="87" customWidth="1"/>
    <col min="18" max="18" width="9.7109375" style="87" customWidth="1"/>
    <col min="19" max="19" width="7.57421875" style="87" customWidth="1"/>
    <col min="20" max="20" width="9.28125" style="87" customWidth="1"/>
    <col min="21" max="22" width="10.57421875" style="87" customWidth="1"/>
    <col min="23" max="23" width="8.28125" style="87" customWidth="1"/>
    <col min="24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180</v>
      </c>
      <c r="B2" s="89" t="s">
        <v>2</v>
      </c>
      <c r="C2" s="88" t="s">
        <v>123</v>
      </c>
      <c r="D2" s="89" t="s">
        <v>29</v>
      </c>
      <c r="E2" s="88" t="s">
        <v>324</v>
      </c>
      <c r="F2" s="89" t="s">
        <v>47</v>
      </c>
      <c r="G2" s="88" t="s">
        <v>325</v>
      </c>
      <c r="H2" s="89" t="s">
        <v>28</v>
      </c>
      <c r="I2" s="88" t="s">
        <v>181</v>
      </c>
      <c r="J2" s="89" t="s">
        <v>5</v>
      </c>
      <c r="K2" s="88" t="s">
        <v>271</v>
      </c>
      <c r="L2" s="89" t="s">
        <v>25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2:14" ht="9">
      <c r="B4" s="91"/>
      <c r="D4" s="91"/>
      <c r="F4" s="91"/>
      <c r="G4" s="87" t="s">
        <v>365</v>
      </c>
      <c r="H4" s="91">
        <v>2</v>
      </c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0</v>
      </c>
      <c r="C24" s="92"/>
      <c r="D24" s="93">
        <f>SUM(D4:D23)</f>
        <v>0</v>
      </c>
      <c r="E24" s="92"/>
      <c r="F24" s="93">
        <f>SUM(F4:F23)</f>
        <v>0</v>
      </c>
      <c r="G24" s="92"/>
      <c r="H24" s="93">
        <f>SUM(H4:H23)</f>
        <v>2</v>
      </c>
      <c r="I24" s="92"/>
      <c r="J24" s="93">
        <f>SUM(J4:J23)</f>
        <v>0</v>
      </c>
      <c r="K24" s="96"/>
      <c r="L24" s="93">
        <f>SUM(L4:L23)</f>
        <v>0</v>
      </c>
      <c r="M24" s="92"/>
      <c r="N24" s="93">
        <f>SUM(N4:N23)</f>
        <v>0</v>
      </c>
      <c r="O24" s="92">
        <f>SUM(A24:N24)</f>
        <v>2</v>
      </c>
    </row>
    <row r="25" spans="2:14" ht="9">
      <c r="B25" s="91"/>
      <c r="C25" s="87" t="s">
        <v>165</v>
      </c>
      <c r="D25" s="91">
        <v>1.4</v>
      </c>
      <c r="F25" s="91"/>
      <c r="H25" s="91"/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4.8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2.8</v>
      </c>
    </row>
    <row r="29" spans="1:15" ht="9">
      <c r="A29" s="92"/>
      <c r="B29" s="93">
        <f>SUM(B25:B28)</f>
        <v>0</v>
      </c>
      <c r="C29" s="92"/>
      <c r="D29" s="93">
        <f>SUM(D25:D28)</f>
        <v>1.4</v>
      </c>
      <c r="E29" s="92"/>
      <c r="F29" s="93">
        <f>SUM(F25:F28)</f>
        <v>0</v>
      </c>
      <c r="G29" s="92"/>
      <c r="H29" s="93">
        <f>SUM(H25:H28)</f>
        <v>0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1.4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212" t="s">
        <v>20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3"/>
      <c r="O31" s="86"/>
    </row>
    <row r="32" spans="1:14" ht="9">
      <c r="A32" s="88" t="str">
        <f aca="true" t="shared" si="0" ref="A32:N32">A2</f>
        <v>GROENEWALD</v>
      </c>
      <c r="B32" s="89" t="str">
        <f t="shared" si="0"/>
        <v>C</v>
      </c>
      <c r="C32" s="88" t="str">
        <f t="shared" si="0"/>
        <v>JACOBS</v>
      </c>
      <c r="D32" s="89" t="str">
        <f t="shared" si="0"/>
        <v>R</v>
      </c>
      <c r="E32" s="88" t="str">
        <f t="shared" si="0"/>
        <v>LOOMES</v>
      </c>
      <c r="F32" s="89" t="str">
        <f t="shared" si="0"/>
        <v>P</v>
      </c>
      <c r="G32" s="88" t="str">
        <f t="shared" si="0"/>
        <v>MURGATROYD</v>
      </c>
      <c r="H32" s="89" t="str">
        <f t="shared" si="0"/>
        <v>D</v>
      </c>
      <c r="I32" s="88" t="str">
        <f t="shared" si="0"/>
        <v>WAREHAM</v>
      </c>
      <c r="J32" s="89" t="str">
        <f t="shared" si="0"/>
        <v>B</v>
      </c>
      <c r="K32" s="88" t="str">
        <f t="shared" si="0"/>
        <v>OSBORNE</v>
      </c>
      <c r="L32" s="89" t="str">
        <f t="shared" si="0"/>
        <v>T</v>
      </c>
      <c r="M32" s="90" t="str">
        <f t="shared" si="0"/>
        <v>M</v>
      </c>
      <c r="N32" s="91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1:14" ht="9">
      <c r="A34" s="87" t="s">
        <v>359</v>
      </c>
      <c r="B34" s="91">
        <v>39.8</v>
      </c>
      <c r="C34" s="87" t="s">
        <v>365</v>
      </c>
      <c r="D34" s="91">
        <v>6.5</v>
      </c>
      <c r="E34" s="87" t="s">
        <v>376</v>
      </c>
      <c r="F34" s="91">
        <v>5.5</v>
      </c>
      <c r="G34" s="87" t="s">
        <v>365</v>
      </c>
      <c r="H34" s="91">
        <v>2.4</v>
      </c>
      <c r="I34" s="87" t="s">
        <v>359</v>
      </c>
      <c r="J34" s="91">
        <v>21</v>
      </c>
      <c r="L34" s="91"/>
      <c r="N34" s="91"/>
    </row>
    <row r="35" spans="1:14" ht="9">
      <c r="A35" s="87" t="s">
        <v>359</v>
      </c>
      <c r="B35" s="91">
        <v>8.2</v>
      </c>
      <c r="C35" s="87" t="s">
        <v>366</v>
      </c>
      <c r="D35" s="91">
        <v>3.5</v>
      </c>
      <c r="E35" s="87" t="s">
        <v>364</v>
      </c>
      <c r="F35" s="91">
        <v>3</v>
      </c>
      <c r="H35" s="91"/>
      <c r="I35" s="87" t="s">
        <v>392</v>
      </c>
      <c r="J35" s="91">
        <v>7</v>
      </c>
      <c r="L35" s="91"/>
      <c r="N35" s="91"/>
    </row>
    <row r="36" spans="2:14" ht="9">
      <c r="B36" s="91"/>
      <c r="D36" s="91"/>
      <c r="E36" s="87" t="s">
        <v>359</v>
      </c>
      <c r="F36" s="91">
        <v>34.8</v>
      </c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2:14" ht="9">
      <c r="B54" s="91"/>
      <c r="D54" s="91"/>
      <c r="F54" s="91"/>
      <c r="H54" s="91"/>
      <c r="J54" s="91"/>
      <c r="L54" s="91"/>
      <c r="N54" s="91"/>
    </row>
    <row r="55" spans="2:14" ht="9">
      <c r="B55" s="91"/>
      <c r="D55" s="91"/>
      <c r="F55" s="91"/>
      <c r="H55" s="91"/>
      <c r="J55" s="91"/>
      <c r="L55" s="91"/>
      <c r="N55" s="91"/>
    </row>
    <row r="56" spans="2:14" ht="9">
      <c r="B56" s="91"/>
      <c r="D56" s="91"/>
      <c r="F56" s="91"/>
      <c r="H56" s="91"/>
      <c r="J56" s="91"/>
      <c r="L56" s="91"/>
      <c r="N56" s="91"/>
    </row>
    <row r="57" spans="2:14" ht="9">
      <c r="B57" s="91"/>
      <c r="D57" s="91"/>
      <c r="F57" s="91"/>
      <c r="H57" s="91"/>
      <c r="J57" s="91"/>
      <c r="L57" s="91"/>
      <c r="N57" s="91"/>
    </row>
    <row r="58" spans="2:14" ht="9">
      <c r="B58" s="91"/>
      <c r="D58" s="91"/>
      <c r="F58" s="91"/>
      <c r="H58" s="91"/>
      <c r="J58" s="91"/>
      <c r="L58" s="91"/>
      <c r="N58" s="91"/>
    </row>
    <row r="59" spans="1:15" ht="9">
      <c r="A59" s="92"/>
      <c r="B59" s="93">
        <f>SUM(B34:B58)</f>
        <v>48</v>
      </c>
      <c r="C59" s="92"/>
      <c r="D59" s="93">
        <f>SUM(D34:D58)</f>
        <v>10</v>
      </c>
      <c r="E59" s="92"/>
      <c r="F59" s="93">
        <f>SUM(F34:F58)</f>
        <v>43.3</v>
      </c>
      <c r="G59" s="92"/>
      <c r="H59" s="93">
        <f>SUM(H34:H58)</f>
        <v>2.4</v>
      </c>
      <c r="I59" s="92"/>
      <c r="J59" s="93">
        <f>SUM(J34:J58)</f>
        <v>28</v>
      </c>
      <c r="K59" s="96"/>
      <c r="L59" s="93">
        <f>SUM(L34:L58)</f>
        <v>0</v>
      </c>
      <c r="M59" s="92"/>
      <c r="N59" s="93">
        <f>SUM(N34:N58)</f>
        <v>0</v>
      </c>
      <c r="O59" s="92">
        <f>SUM(A59:N59)</f>
        <v>131.7</v>
      </c>
    </row>
    <row r="60" spans="2:14" ht="9">
      <c r="B60" s="91"/>
      <c r="D60" s="91"/>
      <c r="F60" s="91"/>
      <c r="H60" s="91"/>
      <c r="J60" s="91"/>
      <c r="L60" s="91"/>
      <c r="N60" s="91"/>
    </row>
    <row r="61" spans="2:15" ht="9">
      <c r="B61" s="91"/>
      <c r="D61" s="91"/>
      <c r="F61" s="91"/>
      <c r="H61" s="91"/>
      <c r="J61" s="91"/>
      <c r="L61" s="91"/>
      <c r="N61" s="91"/>
      <c r="O61" s="92">
        <f>SUM(O59+O64)</f>
        <v>131.7</v>
      </c>
    </row>
    <row r="62" spans="2:14" ht="9">
      <c r="B62" s="91"/>
      <c r="D62" s="91"/>
      <c r="F62" s="91"/>
      <c r="H62" s="91"/>
      <c r="J62" s="91"/>
      <c r="L62" s="91"/>
      <c r="N62" s="91"/>
    </row>
    <row r="63" spans="2:14" ht="9">
      <c r="B63" s="91"/>
      <c r="D63" s="91"/>
      <c r="F63" s="91"/>
      <c r="H63" s="91"/>
      <c r="J63" s="91"/>
      <c r="L63" s="91"/>
      <c r="N63" s="91"/>
    </row>
    <row r="64" spans="2:15" ht="9">
      <c r="B64" s="91"/>
      <c r="D64" s="91"/>
      <c r="F64" s="91"/>
      <c r="H64" s="91"/>
      <c r="J64" s="91" t="s">
        <v>1</v>
      </c>
      <c r="L64" s="91"/>
      <c r="N64" s="91"/>
      <c r="O64" s="92">
        <f>SUM(O65*2)</f>
        <v>0</v>
      </c>
    </row>
    <row r="65" spans="1:15" ht="9">
      <c r="A65" s="92"/>
      <c r="B65" s="93">
        <f>SUM(B60:B64)</f>
        <v>0</v>
      </c>
      <c r="C65" s="92"/>
      <c r="D65" s="93">
        <f>SUM(D60:D64)</f>
        <v>0</v>
      </c>
      <c r="E65" s="92"/>
      <c r="F65" s="93">
        <f>SUM(F60:F64)</f>
        <v>0</v>
      </c>
      <c r="G65" s="92"/>
      <c r="H65" s="93">
        <f>SUM(H60:H64)</f>
        <v>0</v>
      </c>
      <c r="I65" s="92"/>
      <c r="J65" s="93">
        <f>SUM(J60:J64)</f>
        <v>0</v>
      </c>
      <c r="K65" s="96"/>
      <c r="L65" s="93">
        <f>SUM(L60:L64)</f>
        <v>0</v>
      </c>
      <c r="M65" s="92"/>
      <c r="N65" s="93">
        <f>SUM(N60:N64)</f>
        <v>0</v>
      </c>
      <c r="O65" s="92">
        <f>SUM(A65:N65)</f>
        <v>0</v>
      </c>
    </row>
    <row r="66" spans="1:14" ht="9">
      <c r="A66" s="92"/>
      <c r="B66" s="93"/>
      <c r="C66" s="92"/>
      <c r="D66" s="93"/>
      <c r="E66" s="92"/>
      <c r="F66" s="93"/>
      <c r="G66" s="92"/>
      <c r="H66" s="93"/>
      <c r="I66" s="92"/>
      <c r="J66" s="93"/>
      <c r="K66" s="96"/>
      <c r="L66" s="93"/>
      <c r="M66" s="92"/>
      <c r="N66" s="93"/>
    </row>
    <row r="67" spans="1:14" ht="9">
      <c r="A67" s="92"/>
      <c r="B67" s="93"/>
      <c r="C67" s="92"/>
      <c r="D67" s="93"/>
      <c r="E67" s="92"/>
      <c r="F67" s="93"/>
      <c r="G67" s="92"/>
      <c r="H67" s="93"/>
      <c r="I67" s="92"/>
      <c r="J67" s="93"/>
      <c r="K67" s="96"/>
      <c r="L67" s="93"/>
      <c r="M67" s="92"/>
      <c r="N67" s="93"/>
    </row>
    <row r="68" spans="1:15" ht="9">
      <c r="A68" s="214" t="s">
        <v>135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5"/>
      <c r="O68" s="86"/>
    </row>
    <row r="69" spans="1:14" ht="9">
      <c r="A69" s="88" t="str">
        <f aca="true" t="shared" si="1" ref="A69:L69">A2</f>
        <v>GROENEWALD</v>
      </c>
      <c r="B69" s="89" t="str">
        <f t="shared" si="1"/>
        <v>C</v>
      </c>
      <c r="C69" s="88" t="str">
        <f t="shared" si="1"/>
        <v>JACOBS</v>
      </c>
      <c r="D69" s="89" t="str">
        <f t="shared" si="1"/>
        <v>R</v>
      </c>
      <c r="E69" s="88" t="str">
        <f t="shared" si="1"/>
        <v>LOOMES</v>
      </c>
      <c r="F69" s="89" t="str">
        <f t="shared" si="1"/>
        <v>P</v>
      </c>
      <c r="G69" s="88" t="str">
        <f t="shared" si="1"/>
        <v>MURGATROYD</v>
      </c>
      <c r="H69" s="89" t="str">
        <f t="shared" si="1"/>
        <v>D</v>
      </c>
      <c r="I69" s="88" t="str">
        <f t="shared" si="1"/>
        <v>WAREHAM</v>
      </c>
      <c r="J69" s="89" t="str">
        <f t="shared" si="1"/>
        <v>B</v>
      </c>
      <c r="K69" s="88" t="str">
        <f t="shared" si="1"/>
        <v>OSBORNE</v>
      </c>
      <c r="L69" s="89" t="str">
        <f t="shared" si="1"/>
        <v>T</v>
      </c>
      <c r="M69" s="90"/>
      <c r="N69" s="91"/>
    </row>
    <row r="70" spans="1:14" ht="9">
      <c r="A70" s="88" t="s">
        <v>11</v>
      </c>
      <c r="B70" s="93" t="s">
        <v>12</v>
      </c>
      <c r="C70" s="88" t="s">
        <v>11</v>
      </c>
      <c r="D70" s="93" t="s">
        <v>12</v>
      </c>
      <c r="E70" s="88" t="s">
        <v>11</v>
      </c>
      <c r="F70" s="93" t="s">
        <v>12</v>
      </c>
      <c r="G70" s="88" t="s">
        <v>11</v>
      </c>
      <c r="H70" s="93" t="s">
        <v>12</v>
      </c>
      <c r="I70" s="88" t="s">
        <v>11</v>
      </c>
      <c r="J70" s="93" t="s">
        <v>12</v>
      </c>
      <c r="K70" s="94" t="s">
        <v>11</v>
      </c>
      <c r="L70" s="93" t="s">
        <v>12</v>
      </c>
      <c r="M70" s="88" t="s">
        <v>11</v>
      </c>
      <c r="N70" s="93" t="s">
        <v>12</v>
      </c>
    </row>
    <row r="71" spans="1:14" ht="9">
      <c r="A71" s="87" t="s">
        <v>406</v>
      </c>
      <c r="B71" s="91">
        <v>2</v>
      </c>
      <c r="D71" s="91"/>
      <c r="E71" s="87" t="s">
        <v>366</v>
      </c>
      <c r="F71" s="91">
        <v>5.7</v>
      </c>
      <c r="G71" s="87" t="s">
        <v>362</v>
      </c>
      <c r="H71" s="91">
        <v>2.1</v>
      </c>
      <c r="I71" s="87" t="s">
        <v>359</v>
      </c>
      <c r="J71" s="91">
        <v>48.6</v>
      </c>
      <c r="K71" s="95" t="s">
        <v>359</v>
      </c>
      <c r="L71" s="91">
        <v>11.7</v>
      </c>
      <c r="N71" s="91"/>
    </row>
    <row r="72" spans="1:14" ht="9">
      <c r="A72" s="87" t="s">
        <v>406</v>
      </c>
      <c r="B72" s="91">
        <v>2.4</v>
      </c>
      <c r="D72" s="91"/>
      <c r="F72" s="91"/>
      <c r="G72" s="87" t="s">
        <v>406</v>
      </c>
      <c r="H72" s="91">
        <v>2</v>
      </c>
      <c r="I72" s="87" t="s">
        <v>359</v>
      </c>
      <c r="J72" s="91">
        <v>21.5</v>
      </c>
      <c r="K72" s="95" t="s">
        <v>359</v>
      </c>
      <c r="L72" s="91">
        <v>24</v>
      </c>
      <c r="N72" s="91"/>
    </row>
    <row r="73" spans="1:14" ht="9">
      <c r="A73" s="87" t="s">
        <v>359</v>
      </c>
      <c r="B73" s="91">
        <v>18.2</v>
      </c>
      <c r="D73" s="91"/>
      <c r="F73" s="91"/>
      <c r="G73" s="87" t="s">
        <v>406</v>
      </c>
      <c r="H73" s="91">
        <v>3.3</v>
      </c>
      <c r="J73" s="91"/>
      <c r="L73" s="91"/>
      <c r="N73" s="91"/>
    </row>
    <row r="74" spans="1:14" ht="9">
      <c r="A74" s="87" t="s">
        <v>359</v>
      </c>
      <c r="B74" s="91">
        <v>16.1</v>
      </c>
      <c r="D74" s="91"/>
      <c r="F74" s="91"/>
      <c r="G74" s="87" t="s">
        <v>406</v>
      </c>
      <c r="H74" s="91">
        <v>2.1</v>
      </c>
      <c r="J74" s="9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10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2:14" ht="9">
      <c r="B84" s="91"/>
      <c r="D84" s="91"/>
      <c r="F84" s="91"/>
      <c r="H84" s="91"/>
      <c r="J84" s="91"/>
      <c r="L84" s="91"/>
      <c r="N84" s="91"/>
    </row>
    <row r="85" spans="2:14" ht="9">
      <c r="B85" s="91"/>
      <c r="D85" s="91"/>
      <c r="F85" s="91"/>
      <c r="H85" s="91"/>
      <c r="J85" s="91"/>
      <c r="L85" s="91"/>
      <c r="N85" s="91"/>
    </row>
    <row r="86" spans="1:15" ht="9">
      <c r="A86" s="92"/>
      <c r="B86" s="93">
        <f>SUM(B71:B85)</f>
        <v>38.7</v>
      </c>
      <c r="C86" s="92"/>
      <c r="D86" s="93">
        <f>SUM(D71:D85)</f>
        <v>0</v>
      </c>
      <c r="E86" s="92"/>
      <c r="F86" s="93">
        <f>SUM(F71:F85)</f>
        <v>5.7</v>
      </c>
      <c r="G86" s="92"/>
      <c r="H86" s="93">
        <f>SUM(H71:H85)</f>
        <v>9.5</v>
      </c>
      <c r="I86" s="92"/>
      <c r="J86" s="93">
        <f>SUM(J71:J85)</f>
        <v>70.1</v>
      </c>
      <c r="K86" s="96"/>
      <c r="L86" s="93">
        <f>SUM(L71:L85)</f>
        <v>35.7</v>
      </c>
      <c r="M86" s="92"/>
      <c r="N86" s="93">
        <f>SUM(N71:N85)</f>
        <v>0</v>
      </c>
      <c r="O86" s="92">
        <f>SUM(A86:N86)</f>
        <v>159.7</v>
      </c>
    </row>
    <row r="87" spans="2:14" ht="9">
      <c r="B87" s="91"/>
      <c r="D87" s="91"/>
      <c r="F87" s="91"/>
      <c r="H87" s="91"/>
      <c r="I87" s="87" t="s">
        <v>165</v>
      </c>
      <c r="J87" s="91">
        <v>5</v>
      </c>
      <c r="L87" s="91"/>
      <c r="N87" s="91"/>
    </row>
    <row r="88" spans="2:15" ht="9">
      <c r="B88" s="91"/>
      <c r="D88" s="91"/>
      <c r="F88" s="91"/>
      <c r="H88" s="91"/>
      <c r="J88" s="91"/>
      <c r="L88" s="91"/>
      <c r="N88" s="91"/>
      <c r="O88" s="92">
        <f>SUM(O86+O94)</f>
        <v>169.7</v>
      </c>
    </row>
    <row r="89" spans="2:14" ht="9">
      <c r="B89" s="91"/>
      <c r="D89" s="91"/>
      <c r="F89" s="91"/>
      <c r="H89" s="91"/>
      <c r="J89" s="9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4" ht="9">
      <c r="B91" s="91"/>
      <c r="D91" s="91"/>
      <c r="F91" s="91"/>
      <c r="H91" s="91"/>
      <c r="J91" s="91"/>
      <c r="L91" s="91"/>
      <c r="N91" s="91"/>
    </row>
    <row r="92" spans="2:14" ht="9">
      <c r="B92" s="91"/>
      <c r="D92" s="91"/>
      <c r="F92" s="91"/>
      <c r="H92" s="91"/>
      <c r="J92" s="91"/>
      <c r="L92" s="91"/>
      <c r="N92" s="91"/>
    </row>
    <row r="93" spans="2:14" ht="9">
      <c r="B93" s="91"/>
      <c r="D93" s="91"/>
      <c r="F93" s="91"/>
      <c r="H93" s="91"/>
      <c r="J93" s="91"/>
      <c r="L93" s="91"/>
      <c r="N93" s="91"/>
    </row>
    <row r="94" spans="2:15" ht="9">
      <c r="B94" s="91"/>
      <c r="D94" s="91"/>
      <c r="F94" s="91"/>
      <c r="H94" s="91"/>
      <c r="J94" s="91"/>
      <c r="L94" s="91"/>
      <c r="N94" s="91"/>
      <c r="O94" s="92">
        <f>SUM(O95*2)</f>
        <v>10</v>
      </c>
    </row>
    <row r="95" spans="1:15" ht="9">
      <c r="A95" s="92"/>
      <c r="B95" s="93">
        <f>SUM(B87:B94)</f>
        <v>0</v>
      </c>
      <c r="C95" s="92"/>
      <c r="D95" s="93">
        <f>SUM(D87:D94)</f>
        <v>0</v>
      </c>
      <c r="E95" s="92"/>
      <c r="F95" s="93">
        <f>SUM(F87:F94)</f>
        <v>0</v>
      </c>
      <c r="G95" s="92"/>
      <c r="H95" s="93">
        <f>SUM(H87:H94)</f>
        <v>0</v>
      </c>
      <c r="I95" s="92"/>
      <c r="J95" s="93">
        <f>SUM(J87:J94)</f>
        <v>5</v>
      </c>
      <c r="K95" s="96"/>
      <c r="L95" s="93">
        <f>SUM(L87:L94)</f>
        <v>0</v>
      </c>
      <c r="M95" s="92"/>
      <c r="N95" s="93">
        <f>SUM(N87:N94)</f>
        <v>0</v>
      </c>
      <c r="O95" s="92">
        <f>SUM(A95:N95)</f>
        <v>5</v>
      </c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7" spans="1:14" ht="9">
      <c r="A97" s="92"/>
      <c r="B97" s="102"/>
      <c r="C97" s="92"/>
      <c r="D97" s="102"/>
      <c r="E97" s="92"/>
      <c r="F97" s="102"/>
      <c r="G97" s="92"/>
      <c r="H97" s="102"/>
      <c r="I97" s="92"/>
      <c r="J97" s="102"/>
      <c r="K97" s="96"/>
      <c r="L97" s="102"/>
      <c r="M97" s="92"/>
      <c r="N97" s="102"/>
    </row>
    <row r="98" spans="1:14" ht="9">
      <c r="A98" s="92"/>
      <c r="B98" s="102"/>
      <c r="C98" s="92"/>
      <c r="D98" s="102"/>
      <c r="E98" s="92"/>
      <c r="F98" s="102"/>
      <c r="G98" s="92"/>
      <c r="H98" s="102"/>
      <c r="I98" s="92"/>
      <c r="J98" s="102"/>
      <c r="K98" s="96"/>
      <c r="L98" s="102"/>
      <c r="M98" s="92"/>
      <c r="N98" s="102"/>
    </row>
    <row r="99" spans="1:14" ht="9">
      <c r="A99" s="92"/>
      <c r="B99" s="102"/>
      <c r="C99" s="92"/>
      <c r="D99" s="102"/>
      <c r="E99" s="92"/>
      <c r="F99" s="102"/>
      <c r="G99" s="92"/>
      <c r="H99" s="102"/>
      <c r="I99" s="92"/>
      <c r="J99" s="102"/>
      <c r="K99" s="96"/>
      <c r="L99" s="102"/>
      <c r="M99" s="92"/>
      <c r="N99" s="102"/>
    </row>
    <row r="100" spans="1:14" ht="9">
      <c r="A100" s="92"/>
      <c r="B100" s="102"/>
      <c r="C100" s="92"/>
      <c r="D100" s="102"/>
      <c r="E100" s="92"/>
      <c r="F100" s="102"/>
      <c r="G100" s="92"/>
      <c r="H100" s="102"/>
      <c r="I100" s="92"/>
      <c r="J100" s="102"/>
      <c r="K100" s="96"/>
      <c r="L100" s="102"/>
      <c r="M100" s="92"/>
      <c r="N100" s="102"/>
    </row>
    <row r="101" spans="1:14" ht="9">
      <c r="A101" s="92"/>
      <c r="B101" s="102"/>
      <c r="C101" s="92"/>
      <c r="D101" s="102"/>
      <c r="E101" s="92"/>
      <c r="F101" s="102"/>
      <c r="G101" s="92"/>
      <c r="H101" s="102"/>
      <c r="I101" s="92"/>
      <c r="J101" s="102"/>
      <c r="K101" s="96"/>
      <c r="L101" s="102"/>
      <c r="M101" s="92"/>
      <c r="N101" s="102"/>
    </row>
    <row r="103" spans="1:11" ht="12.75">
      <c r="A103" s="103" t="s">
        <v>1</v>
      </c>
      <c r="B103" s="46"/>
      <c r="C103" s="104"/>
      <c r="D103" s="46" t="s">
        <v>0</v>
      </c>
      <c r="E103" s="48"/>
      <c r="F103" s="48"/>
      <c r="G103" s="48"/>
      <c r="H103" s="48"/>
      <c r="I103" s="105"/>
      <c r="J103" s="105"/>
      <c r="K103" s="47"/>
    </row>
    <row r="104" spans="1:11" ht="12.75">
      <c r="A104" s="106" t="s">
        <v>7</v>
      </c>
      <c r="B104" s="106"/>
      <c r="C104" s="106" t="s">
        <v>7</v>
      </c>
      <c r="D104" s="106" t="s">
        <v>8</v>
      </c>
      <c r="E104" s="106" t="s">
        <v>9</v>
      </c>
      <c r="F104" s="106" t="s">
        <v>8</v>
      </c>
      <c r="G104" s="106" t="s">
        <v>8</v>
      </c>
      <c r="H104" s="106" t="s">
        <v>9</v>
      </c>
      <c r="I104" s="107" t="s">
        <v>10</v>
      </c>
      <c r="J104" s="107" t="s">
        <v>10</v>
      </c>
      <c r="K104" s="47"/>
    </row>
    <row r="105" spans="1:11" ht="12.75">
      <c r="A105" s="106" t="s">
        <v>13</v>
      </c>
      <c r="B105" s="106" t="s">
        <v>14</v>
      </c>
      <c r="C105" s="106" t="s">
        <v>15</v>
      </c>
      <c r="D105" s="106" t="s">
        <v>16</v>
      </c>
      <c r="E105" s="106" t="s">
        <v>16</v>
      </c>
      <c r="F105" s="106" t="s">
        <v>17</v>
      </c>
      <c r="G105" s="106" t="s">
        <v>18</v>
      </c>
      <c r="H105" s="106" t="s">
        <v>18</v>
      </c>
      <c r="I105" s="107" t="s">
        <v>16</v>
      </c>
      <c r="J105" s="107" t="s">
        <v>17</v>
      </c>
      <c r="K105" s="47"/>
    </row>
    <row r="106" spans="1:11" ht="12.75">
      <c r="A106" s="108" t="str">
        <f>A2</f>
        <v>GROENEWALD</v>
      </c>
      <c r="B106" s="83" t="str">
        <f>B2</f>
        <v>C</v>
      </c>
      <c r="C106" s="109"/>
      <c r="D106" s="62">
        <f>SUM(B29)</f>
        <v>0</v>
      </c>
      <c r="E106" s="62">
        <f>SUM(D106*2)</f>
        <v>0</v>
      </c>
      <c r="F106" s="62">
        <f>SUM(B24)</f>
        <v>0</v>
      </c>
      <c r="G106" s="62">
        <f>SUM(F106+D106)</f>
        <v>0</v>
      </c>
      <c r="H106" s="62">
        <f>SUM(E106+F106)</f>
        <v>0</v>
      </c>
      <c r="I106" s="110">
        <f>COUNTA(A25:A28)</f>
        <v>0</v>
      </c>
      <c r="J106" s="110">
        <f>COUNTA(A4:A23)</f>
        <v>0</v>
      </c>
      <c r="K106" s="47"/>
    </row>
    <row r="107" spans="1:11" ht="12.75">
      <c r="A107" s="108" t="str">
        <f>C2</f>
        <v>JACOBS</v>
      </c>
      <c r="B107" s="83" t="str">
        <f>D2</f>
        <v>R</v>
      </c>
      <c r="C107" s="109"/>
      <c r="D107" s="62">
        <f>SUM(D29)</f>
        <v>1.4</v>
      </c>
      <c r="E107" s="62">
        <f aca="true" t="shared" si="2" ref="E107:E112">SUM(D107*2)</f>
        <v>2.8</v>
      </c>
      <c r="F107" s="62">
        <f>SUM(D24)</f>
        <v>0</v>
      </c>
      <c r="G107" s="62">
        <f aca="true" t="shared" si="3" ref="G107:G112">SUM(F107+D107)</f>
        <v>1.4</v>
      </c>
      <c r="H107" s="62">
        <f aca="true" t="shared" si="4" ref="H107:H112">SUM(E107+F107)</f>
        <v>2.8</v>
      </c>
      <c r="I107" s="110">
        <f>COUNTA(C25:C28)</f>
        <v>1</v>
      </c>
      <c r="J107" s="110">
        <f>COUNTA(C4:C23)</f>
        <v>0</v>
      </c>
      <c r="K107" s="47"/>
    </row>
    <row r="108" spans="1:11" ht="12.75">
      <c r="A108" s="108" t="str">
        <f>E2</f>
        <v>LOOMES</v>
      </c>
      <c r="B108" s="83" t="str">
        <f>F2</f>
        <v>P</v>
      </c>
      <c r="C108" s="109"/>
      <c r="D108" s="62">
        <f>SUM(F29)</f>
        <v>0</v>
      </c>
      <c r="E108" s="62">
        <f t="shared" si="2"/>
        <v>0</v>
      </c>
      <c r="F108" s="62">
        <f>SUM(F24)</f>
        <v>0</v>
      </c>
      <c r="G108" s="62">
        <f t="shared" si="3"/>
        <v>0</v>
      </c>
      <c r="H108" s="62">
        <f t="shared" si="4"/>
        <v>0</v>
      </c>
      <c r="I108" s="110">
        <f>COUNTA(E25:E28)</f>
        <v>0</v>
      </c>
      <c r="J108" s="110">
        <f>COUNTA(E4:E23)</f>
        <v>0</v>
      </c>
      <c r="K108" s="47"/>
    </row>
    <row r="109" spans="1:11" ht="12.75">
      <c r="A109" s="108" t="str">
        <f>G2</f>
        <v>MURGATROYD</v>
      </c>
      <c r="B109" s="83" t="str">
        <f>H2</f>
        <v>D</v>
      </c>
      <c r="C109" s="109"/>
      <c r="D109" s="62">
        <f>SUM(H29)</f>
        <v>0</v>
      </c>
      <c r="E109" s="62">
        <f t="shared" si="2"/>
        <v>0</v>
      </c>
      <c r="F109" s="62">
        <f>SUM(H24)</f>
        <v>2</v>
      </c>
      <c r="G109" s="62">
        <f t="shared" si="3"/>
        <v>2</v>
      </c>
      <c r="H109" s="62">
        <f t="shared" si="4"/>
        <v>2</v>
      </c>
      <c r="I109" s="110">
        <f>COUNTA(G25:G28)</f>
        <v>0</v>
      </c>
      <c r="J109" s="110">
        <f>COUNTA(G4:G23)</f>
        <v>1</v>
      </c>
      <c r="K109" s="47"/>
    </row>
    <row r="110" spans="1:11" ht="12.75">
      <c r="A110" s="108" t="str">
        <f>I2</f>
        <v>WAREHAM</v>
      </c>
      <c r="B110" s="83" t="str">
        <f>J2</f>
        <v>B</v>
      </c>
      <c r="C110" s="109"/>
      <c r="D110" s="62">
        <f>SUM(J29)</f>
        <v>0</v>
      </c>
      <c r="E110" s="62">
        <f t="shared" si="2"/>
        <v>0</v>
      </c>
      <c r="F110" s="62">
        <f>SUM(J24)</f>
        <v>0</v>
      </c>
      <c r="G110" s="62">
        <f t="shared" si="3"/>
        <v>0</v>
      </c>
      <c r="H110" s="62">
        <f t="shared" si="4"/>
        <v>0</v>
      </c>
      <c r="I110" s="110">
        <f>COUNTA(I25:I28)</f>
        <v>0</v>
      </c>
      <c r="J110" s="110">
        <f>COUNTA(I4:I23)</f>
        <v>0</v>
      </c>
      <c r="K110" s="47"/>
    </row>
    <row r="111" spans="1:11" ht="12.75">
      <c r="A111" s="108" t="str">
        <f>K2</f>
        <v>OSBORNE</v>
      </c>
      <c r="B111" s="83" t="str">
        <f>L2</f>
        <v>T</v>
      </c>
      <c r="C111" s="109"/>
      <c r="D111" s="62">
        <f>SUM(L29)</f>
        <v>0</v>
      </c>
      <c r="E111" s="62">
        <f t="shared" si="2"/>
        <v>0</v>
      </c>
      <c r="F111" s="62">
        <f>SUM(L24)</f>
        <v>0</v>
      </c>
      <c r="G111" s="62">
        <f t="shared" si="3"/>
        <v>0</v>
      </c>
      <c r="H111" s="62">
        <f t="shared" si="4"/>
        <v>0</v>
      </c>
      <c r="I111" s="110">
        <f>COUNTA(K25:K28)</f>
        <v>0</v>
      </c>
      <c r="J111" s="110">
        <f>COUNTA(K4:K23)</f>
        <v>0</v>
      </c>
      <c r="K111" s="47"/>
    </row>
    <row r="112" spans="1:11" ht="13.5" thickBot="1">
      <c r="A112" s="108" t="str">
        <f>M2</f>
        <v>M</v>
      </c>
      <c r="B112" s="62" t="str">
        <f>N2</f>
        <v>N</v>
      </c>
      <c r="C112" s="109"/>
      <c r="D112" s="62"/>
      <c r="E112" s="62">
        <f t="shared" si="2"/>
        <v>0</v>
      </c>
      <c r="F112" s="62"/>
      <c r="G112" s="62">
        <f t="shared" si="3"/>
        <v>0</v>
      </c>
      <c r="H112" s="62">
        <f t="shared" si="4"/>
        <v>0</v>
      </c>
      <c r="I112" s="110">
        <f>COUNTA(M25:M28)</f>
        <v>0</v>
      </c>
      <c r="J112" s="110">
        <f>COUNTA(M4:M23)</f>
        <v>0</v>
      </c>
      <c r="K112" s="47"/>
    </row>
    <row r="113" spans="1:11" ht="14.25" thickBot="1" thickTop="1">
      <c r="A113" s="111" t="s">
        <v>19</v>
      </c>
      <c r="B113" s="121"/>
      <c r="C113" s="113"/>
      <c r="D113" s="114">
        <f aca="true" t="shared" si="5" ref="D113:J113">SUM(D106:D112)</f>
        <v>1.4</v>
      </c>
      <c r="E113" s="114">
        <f t="shared" si="5"/>
        <v>2.8</v>
      </c>
      <c r="F113" s="114">
        <f t="shared" si="5"/>
        <v>2</v>
      </c>
      <c r="G113" s="114">
        <f t="shared" si="5"/>
        <v>3.4</v>
      </c>
      <c r="H113" s="114">
        <f t="shared" si="5"/>
        <v>4.8</v>
      </c>
      <c r="I113" s="110">
        <f t="shared" si="5"/>
        <v>1</v>
      </c>
      <c r="J113" s="110">
        <f t="shared" si="5"/>
        <v>1</v>
      </c>
      <c r="K113" s="47"/>
    </row>
    <row r="114" spans="1:11" ht="13.5" thickTop="1">
      <c r="A114" s="77"/>
      <c r="B114" s="80"/>
      <c r="C114" s="77"/>
      <c r="D114" s="115"/>
      <c r="E114" s="115"/>
      <c r="F114" s="115"/>
      <c r="G114" s="115"/>
      <c r="H114" s="115"/>
      <c r="I114" s="60"/>
      <c r="J114" s="60"/>
      <c r="K114" s="47"/>
    </row>
    <row r="115" spans="1:11" ht="12.75">
      <c r="A115" s="103" t="s">
        <v>1</v>
      </c>
      <c r="B115" s="46"/>
      <c r="C115" s="104"/>
      <c r="D115" s="46" t="s">
        <v>20</v>
      </c>
      <c r="E115" s="48"/>
      <c r="F115" s="48"/>
      <c r="G115" s="48"/>
      <c r="H115" s="48"/>
      <c r="I115" s="105"/>
      <c r="J115" s="105"/>
      <c r="K115" s="47"/>
    </row>
    <row r="116" spans="1:11" ht="12.75">
      <c r="A116" s="106" t="s">
        <v>7</v>
      </c>
      <c r="B116" s="106"/>
      <c r="C116" s="106" t="s">
        <v>7</v>
      </c>
      <c r="D116" s="106" t="s">
        <v>8</v>
      </c>
      <c r="E116" s="106" t="s">
        <v>9</v>
      </c>
      <c r="F116" s="106" t="s">
        <v>8</v>
      </c>
      <c r="G116" s="106" t="s">
        <v>8</v>
      </c>
      <c r="H116" s="106" t="s">
        <v>9</v>
      </c>
      <c r="I116" s="107" t="s">
        <v>10</v>
      </c>
      <c r="J116" s="107" t="s">
        <v>10</v>
      </c>
      <c r="K116" s="47"/>
    </row>
    <row r="117" spans="1:11" ht="12.75">
      <c r="A117" s="106" t="s">
        <v>13</v>
      </c>
      <c r="B117" s="106" t="s">
        <v>14</v>
      </c>
      <c r="C117" s="106" t="s">
        <v>15</v>
      </c>
      <c r="D117" s="106" t="s">
        <v>16</v>
      </c>
      <c r="E117" s="106" t="s">
        <v>16</v>
      </c>
      <c r="F117" s="106" t="s">
        <v>17</v>
      </c>
      <c r="G117" s="106" t="s">
        <v>18</v>
      </c>
      <c r="H117" s="106" t="s">
        <v>18</v>
      </c>
      <c r="I117" s="107" t="s">
        <v>16</v>
      </c>
      <c r="J117" s="107" t="s">
        <v>17</v>
      </c>
      <c r="K117" s="47"/>
    </row>
    <row r="118" spans="1:11" ht="12.75">
      <c r="A118" s="108" t="str">
        <f>A2</f>
        <v>GROENEWALD</v>
      </c>
      <c r="B118" s="83" t="str">
        <f>B2</f>
        <v>C</v>
      </c>
      <c r="C118" s="109"/>
      <c r="D118" s="62">
        <f>SUM(B65)</f>
        <v>0</v>
      </c>
      <c r="E118" s="62">
        <f>SUM(D118*2)</f>
        <v>0</v>
      </c>
      <c r="F118" s="62">
        <f>SUM(B59)</f>
        <v>48</v>
      </c>
      <c r="G118" s="62">
        <f>SUM(F118+D118)</f>
        <v>48</v>
      </c>
      <c r="H118" s="62">
        <f>SUM(E118+F118)</f>
        <v>48</v>
      </c>
      <c r="I118" s="110">
        <f>COUNTA(A60:A65)</f>
        <v>0</v>
      </c>
      <c r="J118" s="110">
        <f>COUNTA(A34:A58)</f>
        <v>2</v>
      </c>
      <c r="K118" s="47"/>
    </row>
    <row r="119" spans="1:11" ht="12.75">
      <c r="A119" s="108" t="str">
        <f>C2</f>
        <v>JACOBS</v>
      </c>
      <c r="B119" s="83" t="str">
        <f>D2</f>
        <v>R</v>
      </c>
      <c r="C119" s="109"/>
      <c r="D119" s="62">
        <f>SUM(D65)</f>
        <v>0</v>
      </c>
      <c r="E119" s="62">
        <f aca="true" t="shared" si="6" ref="E119:E124">SUM(D119*2)</f>
        <v>0</v>
      </c>
      <c r="F119" s="62">
        <f>SUM(D59)</f>
        <v>10</v>
      </c>
      <c r="G119" s="62">
        <f aca="true" t="shared" si="7" ref="G119:G124">SUM(F119+D119)</f>
        <v>10</v>
      </c>
      <c r="H119" s="62">
        <f aca="true" t="shared" si="8" ref="H119:H124">SUM(E119+F119)</f>
        <v>10</v>
      </c>
      <c r="I119" s="110">
        <f>COUNTA(C60:C65)</f>
        <v>0</v>
      </c>
      <c r="J119" s="110">
        <f>COUNTA(C34:C58)</f>
        <v>2</v>
      </c>
      <c r="K119" s="47"/>
    </row>
    <row r="120" spans="1:11" ht="12.75">
      <c r="A120" s="108" t="str">
        <f>E2</f>
        <v>LOOMES</v>
      </c>
      <c r="B120" s="83" t="str">
        <f>F2</f>
        <v>P</v>
      </c>
      <c r="C120" s="109"/>
      <c r="D120" s="62">
        <f>SUM(F65)</f>
        <v>0</v>
      </c>
      <c r="E120" s="62">
        <f t="shared" si="6"/>
        <v>0</v>
      </c>
      <c r="F120" s="62">
        <f>SUM(F59)</f>
        <v>43.3</v>
      </c>
      <c r="G120" s="62">
        <f t="shared" si="7"/>
        <v>43.3</v>
      </c>
      <c r="H120" s="62">
        <f t="shared" si="8"/>
        <v>43.3</v>
      </c>
      <c r="I120" s="110">
        <f>COUNTA(E60:E65)</f>
        <v>0</v>
      </c>
      <c r="J120" s="110">
        <f>COUNTA(E34:E58)</f>
        <v>3</v>
      </c>
      <c r="K120" s="47"/>
    </row>
    <row r="121" spans="1:11" ht="12.75">
      <c r="A121" s="108" t="str">
        <f>G2</f>
        <v>MURGATROYD</v>
      </c>
      <c r="B121" s="83" t="str">
        <f>H2</f>
        <v>D</v>
      </c>
      <c r="C121" s="109"/>
      <c r="D121" s="62">
        <f>SUM(H65)</f>
        <v>0</v>
      </c>
      <c r="E121" s="62">
        <f t="shared" si="6"/>
        <v>0</v>
      </c>
      <c r="F121" s="62">
        <f>SUM(H59)</f>
        <v>2.4</v>
      </c>
      <c r="G121" s="62">
        <f t="shared" si="7"/>
        <v>2.4</v>
      </c>
      <c r="H121" s="62">
        <f t="shared" si="8"/>
        <v>2.4</v>
      </c>
      <c r="I121" s="110">
        <f>COUNTA(G60:G65)</f>
        <v>0</v>
      </c>
      <c r="J121" s="110">
        <f>COUNTA(G34:G58)</f>
        <v>1</v>
      </c>
      <c r="K121" s="47"/>
    </row>
    <row r="122" spans="1:11" ht="12.75">
      <c r="A122" s="108" t="str">
        <f>I2</f>
        <v>WAREHAM</v>
      </c>
      <c r="B122" s="83" t="str">
        <f>J2</f>
        <v>B</v>
      </c>
      <c r="C122" s="109"/>
      <c r="D122" s="62">
        <f>SUM(J65)</f>
        <v>0</v>
      </c>
      <c r="E122" s="62">
        <f t="shared" si="6"/>
        <v>0</v>
      </c>
      <c r="F122" s="62">
        <f>SUM(J59)</f>
        <v>28</v>
      </c>
      <c r="G122" s="62">
        <f t="shared" si="7"/>
        <v>28</v>
      </c>
      <c r="H122" s="62">
        <f t="shared" si="8"/>
        <v>28</v>
      </c>
      <c r="I122" s="110">
        <f>COUNTA(I60:I65)</f>
        <v>0</v>
      </c>
      <c r="J122" s="110">
        <f>COUNTA(I34:I58)</f>
        <v>2</v>
      </c>
      <c r="K122" s="47"/>
    </row>
    <row r="123" spans="1:11" ht="12.75">
      <c r="A123" s="108" t="str">
        <f>K2</f>
        <v>OSBORNE</v>
      </c>
      <c r="B123" s="83" t="str">
        <f>L2</f>
        <v>T</v>
      </c>
      <c r="C123" s="109"/>
      <c r="D123" s="62">
        <f>SUM(L65)</f>
        <v>0</v>
      </c>
      <c r="E123" s="62">
        <f t="shared" si="6"/>
        <v>0</v>
      </c>
      <c r="F123" s="62">
        <f>SUM(L59)</f>
        <v>0</v>
      </c>
      <c r="G123" s="62">
        <f t="shared" si="7"/>
        <v>0</v>
      </c>
      <c r="H123" s="62">
        <f t="shared" si="8"/>
        <v>0</v>
      </c>
      <c r="I123" s="110">
        <f>COUNTA(K60:K65)</f>
        <v>0</v>
      </c>
      <c r="J123" s="110">
        <f>COUNTA(K34:K58)</f>
        <v>0</v>
      </c>
      <c r="K123" s="47"/>
    </row>
    <row r="124" spans="1:11" ht="13.5" thickBot="1">
      <c r="A124" s="108" t="str">
        <f>M2</f>
        <v>M</v>
      </c>
      <c r="B124" s="62" t="str">
        <f>N2</f>
        <v>N</v>
      </c>
      <c r="C124" s="109"/>
      <c r="D124" s="62"/>
      <c r="E124" s="62">
        <f t="shared" si="6"/>
        <v>0</v>
      </c>
      <c r="F124" s="62"/>
      <c r="G124" s="62">
        <f t="shared" si="7"/>
        <v>0</v>
      </c>
      <c r="H124" s="62">
        <f t="shared" si="8"/>
        <v>0</v>
      </c>
      <c r="I124" s="110">
        <f>COUNTA(M60:M65)</f>
        <v>0</v>
      </c>
      <c r="J124" s="110">
        <f>COUNTA(M34:M58)</f>
        <v>0</v>
      </c>
      <c r="K124" s="47"/>
    </row>
    <row r="125" spans="1:11" ht="14.25" thickBot="1" thickTop="1">
      <c r="A125" s="111" t="s">
        <v>19</v>
      </c>
      <c r="B125" s="121"/>
      <c r="C125" s="113"/>
      <c r="D125" s="114">
        <f aca="true" t="shared" si="9" ref="D125:J125">SUM(D118:D124)</f>
        <v>0</v>
      </c>
      <c r="E125" s="114">
        <f t="shared" si="9"/>
        <v>0</v>
      </c>
      <c r="F125" s="114">
        <f t="shared" si="9"/>
        <v>131.7</v>
      </c>
      <c r="G125" s="114">
        <f t="shared" si="9"/>
        <v>131.7</v>
      </c>
      <c r="H125" s="114">
        <f t="shared" si="9"/>
        <v>131.7</v>
      </c>
      <c r="I125" s="110">
        <f t="shared" si="9"/>
        <v>0</v>
      </c>
      <c r="J125" s="110">
        <f t="shared" si="9"/>
        <v>10</v>
      </c>
      <c r="K125" s="47"/>
    </row>
    <row r="126" spans="1:11" ht="13.5" thickTop="1">
      <c r="A126" s="77"/>
      <c r="B126" s="80"/>
      <c r="C126" s="77"/>
      <c r="D126" s="116"/>
      <c r="E126" s="116"/>
      <c r="F126" s="116"/>
      <c r="G126" s="116"/>
      <c r="H126" s="116"/>
      <c r="I126" s="60"/>
      <c r="J126" s="60"/>
      <c r="K126" s="47"/>
    </row>
    <row r="127" spans="1:11" ht="12.75">
      <c r="A127" s="103" t="s">
        <v>1</v>
      </c>
      <c r="B127" s="46"/>
      <c r="C127" s="104"/>
      <c r="D127" s="46" t="s">
        <v>135</v>
      </c>
      <c r="E127" s="48"/>
      <c r="F127" s="48"/>
      <c r="G127" s="48"/>
      <c r="H127" s="48"/>
      <c r="I127" s="105"/>
      <c r="J127" s="105"/>
      <c r="K127" s="47"/>
    </row>
    <row r="128" spans="1:11" ht="12.75">
      <c r="A128" s="106" t="s">
        <v>7</v>
      </c>
      <c r="B128" s="106"/>
      <c r="C128" s="106" t="s">
        <v>7</v>
      </c>
      <c r="D128" s="106" t="s">
        <v>8</v>
      </c>
      <c r="E128" s="106" t="s">
        <v>9</v>
      </c>
      <c r="F128" s="106" t="s">
        <v>8</v>
      </c>
      <c r="G128" s="106" t="s">
        <v>8</v>
      </c>
      <c r="H128" s="106" t="s">
        <v>9</v>
      </c>
      <c r="I128" s="107" t="s">
        <v>10</v>
      </c>
      <c r="J128" s="107" t="s">
        <v>10</v>
      </c>
      <c r="K128" s="47"/>
    </row>
    <row r="129" spans="1:11" ht="12.75">
      <c r="A129" s="106" t="s">
        <v>13</v>
      </c>
      <c r="B129" s="106" t="s">
        <v>14</v>
      </c>
      <c r="C129" s="106" t="s">
        <v>15</v>
      </c>
      <c r="D129" s="106" t="s">
        <v>16</v>
      </c>
      <c r="E129" s="106" t="s">
        <v>16</v>
      </c>
      <c r="F129" s="106" t="s">
        <v>17</v>
      </c>
      <c r="G129" s="106" t="s">
        <v>18</v>
      </c>
      <c r="H129" s="106" t="s">
        <v>18</v>
      </c>
      <c r="I129" s="107" t="s">
        <v>16</v>
      </c>
      <c r="J129" s="107" t="s">
        <v>17</v>
      </c>
      <c r="K129" s="47"/>
    </row>
    <row r="130" spans="1:11" ht="12.75">
      <c r="A130" s="108" t="str">
        <f>A2</f>
        <v>GROENEWALD</v>
      </c>
      <c r="B130" s="83" t="str">
        <f>B2</f>
        <v>C</v>
      </c>
      <c r="C130" s="109"/>
      <c r="D130" s="62">
        <f>SUM(B95)</f>
        <v>0</v>
      </c>
      <c r="E130" s="62">
        <f>SUM(D130*2)</f>
        <v>0</v>
      </c>
      <c r="F130" s="62">
        <f>SUM(B86)</f>
        <v>38.7</v>
      </c>
      <c r="G130" s="62">
        <f>SUM(F130+D130)</f>
        <v>38.7</v>
      </c>
      <c r="H130" s="62">
        <f>SUM(E130+F130)</f>
        <v>38.7</v>
      </c>
      <c r="I130" s="110">
        <f>COUNTA(A87:A94)</f>
        <v>0</v>
      </c>
      <c r="J130" s="110">
        <f>COUNTA(A71:A85)</f>
        <v>4</v>
      </c>
      <c r="K130" s="47"/>
    </row>
    <row r="131" spans="1:11" ht="12.75">
      <c r="A131" s="108" t="str">
        <f>C2</f>
        <v>JACOBS</v>
      </c>
      <c r="B131" s="83" t="str">
        <f>D2</f>
        <v>R</v>
      </c>
      <c r="C131" s="109"/>
      <c r="D131" s="62">
        <f>SUM(D95)</f>
        <v>0</v>
      </c>
      <c r="E131" s="62">
        <f aca="true" t="shared" si="10" ref="E131:E136">SUM(D131*2)</f>
        <v>0</v>
      </c>
      <c r="F131" s="62">
        <f>SUM(D86)</f>
        <v>0</v>
      </c>
      <c r="G131" s="62">
        <f aca="true" t="shared" si="11" ref="G131:G136">SUM(F131+D131)</f>
        <v>0</v>
      </c>
      <c r="H131" s="62">
        <f aca="true" t="shared" si="12" ref="H131:H136">SUM(E131+F131)</f>
        <v>0</v>
      </c>
      <c r="I131" s="110">
        <f>COUNTA(C87:C94)</f>
        <v>0</v>
      </c>
      <c r="J131" s="110">
        <f>COUNTA(C71:C85)</f>
        <v>0</v>
      </c>
      <c r="K131" s="47"/>
    </row>
    <row r="132" spans="1:11" ht="12.75">
      <c r="A132" s="108" t="str">
        <f>E2</f>
        <v>LOOMES</v>
      </c>
      <c r="B132" s="83" t="str">
        <f>F2</f>
        <v>P</v>
      </c>
      <c r="C132" s="109"/>
      <c r="D132" s="62">
        <f>SUM(F95)</f>
        <v>0</v>
      </c>
      <c r="E132" s="62">
        <f t="shared" si="10"/>
        <v>0</v>
      </c>
      <c r="F132" s="62">
        <f>SUM(F86)</f>
        <v>5.7</v>
      </c>
      <c r="G132" s="62">
        <f t="shared" si="11"/>
        <v>5.7</v>
      </c>
      <c r="H132" s="62">
        <f t="shared" si="12"/>
        <v>5.7</v>
      </c>
      <c r="I132" s="110">
        <f>COUNTA(E87:E94)</f>
        <v>0</v>
      </c>
      <c r="J132" s="110">
        <f>COUNTA(E71:E85)</f>
        <v>1</v>
      </c>
      <c r="K132" s="47"/>
    </row>
    <row r="133" spans="1:11" ht="12.75">
      <c r="A133" s="108" t="str">
        <f>G2</f>
        <v>MURGATROYD</v>
      </c>
      <c r="B133" s="83" t="str">
        <f>H2</f>
        <v>D</v>
      </c>
      <c r="C133" s="109"/>
      <c r="D133" s="62">
        <f>SUM(H95)</f>
        <v>0</v>
      </c>
      <c r="E133" s="62">
        <f t="shared" si="10"/>
        <v>0</v>
      </c>
      <c r="F133" s="62">
        <f>SUM(H86)</f>
        <v>9.5</v>
      </c>
      <c r="G133" s="62">
        <f t="shared" si="11"/>
        <v>9.5</v>
      </c>
      <c r="H133" s="62">
        <f t="shared" si="12"/>
        <v>9.5</v>
      </c>
      <c r="I133" s="110">
        <f>COUNTA(G87:G94)</f>
        <v>0</v>
      </c>
      <c r="J133" s="110">
        <f>COUNTA(G71:G85)</f>
        <v>4</v>
      </c>
      <c r="K133" s="47"/>
    </row>
    <row r="134" spans="1:11" ht="12.75">
      <c r="A134" s="108" t="str">
        <f>I2</f>
        <v>WAREHAM</v>
      </c>
      <c r="B134" s="83" t="str">
        <f>J2</f>
        <v>B</v>
      </c>
      <c r="C134" s="109"/>
      <c r="D134" s="62">
        <f>SUM(J95)</f>
        <v>5</v>
      </c>
      <c r="E134" s="62">
        <f t="shared" si="10"/>
        <v>10</v>
      </c>
      <c r="F134" s="62">
        <f>SUM(J86)</f>
        <v>70.1</v>
      </c>
      <c r="G134" s="62">
        <f t="shared" si="11"/>
        <v>75.1</v>
      </c>
      <c r="H134" s="62">
        <f t="shared" si="12"/>
        <v>80.1</v>
      </c>
      <c r="I134" s="110">
        <f>COUNTA(I87:I94)</f>
        <v>1</v>
      </c>
      <c r="J134" s="110">
        <f>COUNTA(I71:I85)</f>
        <v>2</v>
      </c>
      <c r="K134" s="47"/>
    </row>
    <row r="135" spans="1:11" ht="12.75">
      <c r="A135" s="108" t="str">
        <f>K2</f>
        <v>OSBORNE</v>
      </c>
      <c r="B135" s="83" t="str">
        <f>L2</f>
        <v>T</v>
      </c>
      <c r="C135" s="109"/>
      <c r="D135" s="62">
        <f>SUM(L95)</f>
        <v>0</v>
      </c>
      <c r="E135" s="62">
        <f t="shared" si="10"/>
        <v>0</v>
      </c>
      <c r="F135" s="62">
        <f>SUM(L86)</f>
        <v>35.7</v>
      </c>
      <c r="G135" s="62">
        <f t="shared" si="11"/>
        <v>35.7</v>
      </c>
      <c r="H135" s="62">
        <f t="shared" si="12"/>
        <v>35.7</v>
      </c>
      <c r="I135" s="110">
        <f>COUNTA(K87:K94)</f>
        <v>0</v>
      </c>
      <c r="J135" s="110">
        <f>COUNTA(K71:K85)</f>
        <v>2</v>
      </c>
      <c r="K135" s="47"/>
    </row>
    <row r="136" spans="1:11" ht="13.5" thickBot="1">
      <c r="A136" s="108" t="str">
        <f>M2</f>
        <v>M</v>
      </c>
      <c r="B136" s="62" t="str">
        <f>N2</f>
        <v>N</v>
      </c>
      <c r="C136" s="109"/>
      <c r="D136" s="62"/>
      <c r="E136" s="62">
        <f t="shared" si="10"/>
        <v>0</v>
      </c>
      <c r="F136" s="62"/>
      <c r="G136" s="62">
        <f t="shared" si="11"/>
        <v>0</v>
      </c>
      <c r="H136" s="62">
        <f t="shared" si="12"/>
        <v>0</v>
      </c>
      <c r="I136" s="110">
        <f>COUNTA(M87:M94)</f>
        <v>0</v>
      </c>
      <c r="J136" s="110">
        <f>COUNTA(M71:M85)</f>
        <v>0</v>
      </c>
      <c r="K136" s="47"/>
    </row>
    <row r="137" spans="1:11" ht="14.25" thickBot="1" thickTop="1">
      <c r="A137" s="111" t="s">
        <v>19</v>
      </c>
      <c r="B137" s="121"/>
      <c r="C137" s="113"/>
      <c r="D137" s="114">
        <f>SUM(D130:D136)</f>
        <v>5</v>
      </c>
      <c r="E137" s="114">
        <f aca="true" t="shared" si="13" ref="E137:J137">SUM(E130:E136)</f>
        <v>10</v>
      </c>
      <c r="F137" s="114">
        <f t="shared" si="13"/>
        <v>159.7</v>
      </c>
      <c r="G137" s="114">
        <f t="shared" si="13"/>
        <v>164.7</v>
      </c>
      <c r="H137" s="114">
        <f t="shared" si="13"/>
        <v>169.7</v>
      </c>
      <c r="I137" s="110">
        <f t="shared" si="13"/>
        <v>1</v>
      </c>
      <c r="J137" s="110">
        <f t="shared" si="13"/>
        <v>13</v>
      </c>
      <c r="K137" s="47"/>
    </row>
    <row r="138" spans="1:11" ht="13.5" thickTop="1">
      <c r="A138" s="77"/>
      <c r="B138" s="80"/>
      <c r="C138" s="77"/>
      <c r="D138" s="116"/>
      <c r="E138" s="116"/>
      <c r="F138" s="116"/>
      <c r="G138" s="116"/>
      <c r="H138" s="116"/>
      <c r="I138" s="60"/>
      <c r="J138" s="60"/>
      <c r="K138" s="47"/>
    </row>
    <row r="139" spans="1:11" ht="12.75">
      <c r="A139" s="47"/>
      <c r="B139" s="48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47"/>
      <c r="B140" s="48"/>
      <c r="C140" s="47"/>
      <c r="D140" s="117"/>
      <c r="E140" s="117"/>
      <c r="F140" s="117"/>
      <c r="G140" s="117"/>
      <c r="H140" s="117"/>
      <c r="I140" s="105"/>
      <c r="J140" s="105"/>
      <c r="K140" s="47"/>
    </row>
    <row r="141" spans="1:11" ht="12.75">
      <c r="A141" s="47"/>
      <c r="B141" s="48"/>
      <c r="C141" s="47"/>
      <c r="D141" s="117"/>
      <c r="E141" s="117"/>
      <c r="F141" s="117"/>
      <c r="G141" s="117"/>
      <c r="H141" s="117"/>
      <c r="I141" s="105"/>
      <c r="J141" s="105"/>
      <c r="K141" s="47"/>
    </row>
    <row r="142" spans="1:11" ht="12.75">
      <c r="A142" s="47"/>
      <c r="B142" s="48"/>
      <c r="C142" s="47"/>
      <c r="D142" s="117"/>
      <c r="E142" s="117"/>
      <c r="F142" s="117"/>
      <c r="G142" s="117"/>
      <c r="H142" s="117"/>
      <c r="I142" s="105"/>
      <c r="J142" s="105"/>
      <c r="K142" s="47"/>
    </row>
    <row r="143" spans="1:11" ht="12.75">
      <c r="A143" s="103" t="s">
        <v>21</v>
      </c>
      <c r="B143" s="46"/>
      <c r="C143" s="104"/>
      <c r="D143" s="117"/>
      <c r="E143" s="117"/>
      <c r="F143" s="117"/>
      <c r="G143" s="117"/>
      <c r="H143" s="117"/>
      <c r="I143" s="105"/>
      <c r="J143" s="105"/>
      <c r="K143" s="47"/>
    </row>
    <row r="144" spans="1:11" ht="12.75">
      <c r="A144" s="47"/>
      <c r="B144" s="48"/>
      <c r="C144" s="47"/>
      <c r="D144" s="117"/>
      <c r="E144" s="117"/>
      <c r="F144" s="117"/>
      <c r="G144" s="117"/>
      <c r="H144" s="117"/>
      <c r="I144" s="105"/>
      <c r="J144" s="105"/>
      <c r="K144" s="47"/>
    </row>
    <row r="145" spans="1:11" ht="12.75">
      <c r="A145" s="106" t="s">
        <v>7</v>
      </c>
      <c r="B145" s="106"/>
      <c r="C145" s="106" t="s">
        <v>7</v>
      </c>
      <c r="D145" s="118" t="s">
        <v>8</v>
      </c>
      <c r="E145" s="118" t="s">
        <v>9</v>
      </c>
      <c r="F145" s="118" t="s">
        <v>8</v>
      </c>
      <c r="G145" s="118" t="s">
        <v>8</v>
      </c>
      <c r="H145" s="118" t="s">
        <v>9</v>
      </c>
      <c r="I145" s="107" t="s">
        <v>10</v>
      </c>
      <c r="J145" s="107" t="s">
        <v>10</v>
      </c>
      <c r="K145" s="106" t="s">
        <v>22</v>
      </c>
    </row>
    <row r="146" spans="1:11" ht="12.75">
      <c r="A146" s="106" t="s">
        <v>13</v>
      </c>
      <c r="B146" s="106" t="s">
        <v>14</v>
      </c>
      <c r="C146" s="106" t="s">
        <v>15</v>
      </c>
      <c r="D146" s="118" t="s">
        <v>16</v>
      </c>
      <c r="E146" s="118" t="s">
        <v>16</v>
      </c>
      <c r="F146" s="118" t="s">
        <v>17</v>
      </c>
      <c r="G146" s="118" t="s">
        <v>18</v>
      </c>
      <c r="H146" s="118" t="s">
        <v>18</v>
      </c>
      <c r="I146" s="107" t="s">
        <v>16</v>
      </c>
      <c r="J146" s="107" t="s">
        <v>17</v>
      </c>
      <c r="K146" s="106" t="s">
        <v>23</v>
      </c>
    </row>
    <row r="147" spans="1:11" ht="12.75">
      <c r="A147" s="108" t="str">
        <f>A2</f>
        <v>GROENEWALD</v>
      </c>
      <c r="B147" s="83" t="str">
        <f>B2</f>
        <v>C</v>
      </c>
      <c r="C147" s="109"/>
      <c r="D147" s="62">
        <f aca="true" t="shared" si="14" ref="D147:E153">SUM(D130+D118+D106)</f>
        <v>0</v>
      </c>
      <c r="E147" s="62">
        <f t="shared" si="14"/>
        <v>0</v>
      </c>
      <c r="F147" s="62">
        <f aca="true" t="shared" si="15" ref="F147:F153">SUM(F106+F118+F130)</f>
        <v>86.7</v>
      </c>
      <c r="G147" s="62">
        <f aca="true" t="shared" si="16" ref="G147:H153">SUM(G130+G118+G106)</f>
        <v>86.7</v>
      </c>
      <c r="H147" s="63">
        <f t="shared" si="16"/>
        <v>86.7</v>
      </c>
      <c r="I147" s="110">
        <f aca="true" t="shared" si="17" ref="I147:J153">SUM(I106+I118+I130)</f>
        <v>0</v>
      </c>
      <c r="J147" s="110">
        <f t="shared" si="17"/>
        <v>6</v>
      </c>
      <c r="K147" s="110">
        <f>SUM(I147:J147)</f>
        <v>6</v>
      </c>
    </row>
    <row r="148" spans="1:11" ht="12.75">
      <c r="A148" s="108" t="str">
        <f>C2</f>
        <v>JACOBS</v>
      </c>
      <c r="B148" s="83" t="str">
        <f>D2</f>
        <v>R</v>
      </c>
      <c r="C148" s="109"/>
      <c r="D148" s="62">
        <f t="shared" si="14"/>
        <v>1.4</v>
      </c>
      <c r="E148" s="62">
        <f t="shared" si="14"/>
        <v>2.8</v>
      </c>
      <c r="F148" s="62">
        <f t="shared" si="15"/>
        <v>10</v>
      </c>
      <c r="G148" s="62">
        <f t="shared" si="16"/>
        <v>11.4</v>
      </c>
      <c r="H148" s="63">
        <f t="shared" si="16"/>
        <v>12.8</v>
      </c>
      <c r="I148" s="110">
        <f t="shared" si="17"/>
        <v>1</v>
      </c>
      <c r="J148" s="110">
        <f t="shared" si="17"/>
        <v>2</v>
      </c>
      <c r="K148" s="110">
        <f aca="true" t="shared" si="18" ref="K148:K153">SUM(I148:J148)</f>
        <v>3</v>
      </c>
    </row>
    <row r="149" spans="1:11" ht="12.75">
      <c r="A149" s="108" t="str">
        <f>E2</f>
        <v>LOOMES</v>
      </c>
      <c r="B149" s="83" t="str">
        <f>F2</f>
        <v>P</v>
      </c>
      <c r="C149" s="109"/>
      <c r="D149" s="62">
        <f t="shared" si="14"/>
        <v>0</v>
      </c>
      <c r="E149" s="62">
        <f t="shared" si="14"/>
        <v>0</v>
      </c>
      <c r="F149" s="62">
        <f t="shared" si="15"/>
        <v>49</v>
      </c>
      <c r="G149" s="62">
        <f t="shared" si="16"/>
        <v>49</v>
      </c>
      <c r="H149" s="63">
        <f t="shared" si="16"/>
        <v>49</v>
      </c>
      <c r="I149" s="110">
        <f t="shared" si="17"/>
        <v>0</v>
      </c>
      <c r="J149" s="110">
        <f t="shared" si="17"/>
        <v>4</v>
      </c>
      <c r="K149" s="110">
        <f t="shared" si="18"/>
        <v>4</v>
      </c>
    </row>
    <row r="150" spans="1:11" ht="12.75">
      <c r="A150" s="108" t="str">
        <f>G2</f>
        <v>MURGATROYD</v>
      </c>
      <c r="B150" s="83" t="str">
        <f>H2</f>
        <v>D</v>
      </c>
      <c r="C150" s="109"/>
      <c r="D150" s="62">
        <f t="shared" si="14"/>
        <v>0</v>
      </c>
      <c r="E150" s="62">
        <f t="shared" si="14"/>
        <v>0</v>
      </c>
      <c r="F150" s="62">
        <f t="shared" si="15"/>
        <v>13.9</v>
      </c>
      <c r="G150" s="62">
        <f t="shared" si="16"/>
        <v>13.9</v>
      </c>
      <c r="H150" s="63">
        <f t="shared" si="16"/>
        <v>13.9</v>
      </c>
      <c r="I150" s="110">
        <f t="shared" si="17"/>
        <v>0</v>
      </c>
      <c r="J150" s="110">
        <f t="shared" si="17"/>
        <v>6</v>
      </c>
      <c r="K150" s="110">
        <f t="shared" si="18"/>
        <v>6</v>
      </c>
    </row>
    <row r="151" spans="1:11" ht="12.75">
      <c r="A151" s="108" t="str">
        <f>I2</f>
        <v>WAREHAM</v>
      </c>
      <c r="B151" s="83" t="str">
        <f>J2</f>
        <v>B</v>
      </c>
      <c r="C151" s="109"/>
      <c r="D151" s="62">
        <f t="shared" si="14"/>
        <v>5</v>
      </c>
      <c r="E151" s="62">
        <f t="shared" si="14"/>
        <v>10</v>
      </c>
      <c r="F151" s="62">
        <f t="shared" si="15"/>
        <v>98.1</v>
      </c>
      <c r="G151" s="62">
        <f t="shared" si="16"/>
        <v>103.1</v>
      </c>
      <c r="H151" s="63">
        <f t="shared" si="16"/>
        <v>108.1</v>
      </c>
      <c r="I151" s="110">
        <f t="shared" si="17"/>
        <v>1</v>
      </c>
      <c r="J151" s="110">
        <f t="shared" si="17"/>
        <v>4</v>
      </c>
      <c r="K151" s="110">
        <f t="shared" si="18"/>
        <v>5</v>
      </c>
    </row>
    <row r="152" spans="1:11" ht="12.75">
      <c r="A152" s="108" t="str">
        <f>K2</f>
        <v>OSBORNE</v>
      </c>
      <c r="B152" s="83" t="str">
        <f>L2</f>
        <v>T</v>
      </c>
      <c r="C152" s="109"/>
      <c r="D152" s="62">
        <f t="shared" si="14"/>
        <v>0</v>
      </c>
      <c r="E152" s="62">
        <f t="shared" si="14"/>
        <v>0</v>
      </c>
      <c r="F152" s="62">
        <f t="shared" si="15"/>
        <v>35.7</v>
      </c>
      <c r="G152" s="62">
        <f t="shared" si="16"/>
        <v>35.7</v>
      </c>
      <c r="H152" s="63">
        <f t="shared" si="16"/>
        <v>35.7</v>
      </c>
      <c r="I152" s="110">
        <f t="shared" si="17"/>
        <v>0</v>
      </c>
      <c r="J152" s="110">
        <f t="shared" si="17"/>
        <v>2</v>
      </c>
      <c r="K152" s="110">
        <f t="shared" si="18"/>
        <v>2</v>
      </c>
    </row>
    <row r="153" spans="1:11" ht="13.5" thickBot="1">
      <c r="A153" s="108"/>
      <c r="B153" s="83"/>
      <c r="C153" s="109"/>
      <c r="D153" s="62">
        <f t="shared" si="14"/>
        <v>0</v>
      </c>
      <c r="E153" s="62">
        <f t="shared" si="14"/>
        <v>0</v>
      </c>
      <c r="F153" s="62">
        <f t="shared" si="15"/>
        <v>0</v>
      </c>
      <c r="G153" s="62">
        <f t="shared" si="16"/>
        <v>0</v>
      </c>
      <c r="H153" s="63">
        <f t="shared" si="16"/>
        <v>0</v>
      </c>
      <c r="I153" s="110">
        <f t="shared" si="17"/>
        <v>0</v>
      </c>
      <c r="J153" s="110">
        <f t="shared" si="17"/>
        <v>0</v>
      </c>
      <c r="K153" s="110">
        <f t="shared" si="18"/>
        <v>0</v>
      </c>
    </row>
    <row r="154" spans="1:11" ht="14.25" thickBot="1" thickTop="1">
      <c r="A154" s="111" t="s">
        <v>24</v>
      </c>
      <c r="B154" s="121"/>
      <c r="C154" s="119" t="s">
        <v>1</v>
      </c>
      <c r="D154" s="114">
        <f aca="true" t="shared" si="19" ref="D154:K154">SUM(D147:D153)</f>
        <v>6.4</v>
      </c>
      <c r="E154" s="114">
        <f t="shared" si="19"/>
        <v>12.8</v>
      </c>
      <c r="F154" s="114">
        <f t="shared" si="19"/>
        <v>293.4</v>
      </c>
      <c r="G154" s="114">
        <f t="shared" si="19"/>
        <v>299.8</v>
      </c>
      <c r="H154" s="114">
        <f t="shared" si="19"/>
        <v>306.2</v>
      </c>
      <c r="I154" s="120">
        <f t="shared" si="19"/>
        <v>2</v>
      </c>
      <c r="J154" s="120">
        <f t="shared" si="19"/>
        <v>24</v>
      </c>
      <c r="K154" s="120">
        <f t="shared" si="19"/>
        <v>26</v>
      </c>
    </row>
    <row r="155" ht="9.75" thickTop="1"/>
  </sheetData>
  <sheetProtection/>
  <mergeCells count="3">
    <mergeCell ref="A1:N1"/>
    <mergeCell ref="A68:N68"/>
    <mergeCell ref="A31:N3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&amp;CNATAL</oddHeader>
  </headerFooter>
  <rowBreaks count="3" manualBreakCount="3">
    <brk id="30" max="255" man="1"/>
    <brk id="67" max="255" man="1"/>
    <brk id="102" max="255" man="1"/>
  </rowBreaks>
  <ignoredErrors>
    <ignoredError sqref="F147:F15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152"/>
  <sheetViews>
    <sheetView zoomScale="80" zoomScaleNormal="80" zoomScalePageLayoutView="0" workbookViewId="0" topLeftCell="A115">
      <selection activeCell="A64" sqref="A64:N93"/>
    </sheetView>
  </sheetViews>
  <sheetFormatPr defaultColWidth="9.140625" defaultRowHeight="12.75"/>
  <cols>
    <col min="1" max="1" width="14.140625" style="87" customWidth="1"/>
    <col min="2" max="2" width="3.8515625" style="95" customWidth="1"/>
    <col min="3" max="3" width="12.00390625" style="87" customWidth="1"/>
    <col min="4" max="4" width="5.421875" style="96" customWidth="1"/>
    <col min="5" max="5" width="13.7109375" style="87" customWidth="1"/>
    <col min="6" max="6" width="6.57421875" style="96" customWidth="1"/>
    <col min="7" max="7" width="12.28125" style="87" customWidth="1"/>
    <col min="8" max="8" width="6.7109375" style="96" customWidth="1"/>
    <col min="9" max="9" width="11.421875" style="87" customWidth="1"/>
    <col min="10" max="10" width="6.00390625" style="96" customWidth="1"/>
    <col min="11" max="11" width="15.00390625" style="95" customWidth="1"/>
    <col min="12" max="12" width="4.140625" style="96" customWidth="1"/>
    <col min="13" max="13" width="11.140625" style="87" customWidth="1"/>
    <col min="14" max="14" width="4.140625" style="96" customWidth="1"/>
    <col min="15" max="15" width="4.57421875" style="92" customWidth="1"/>
    <col min="16" max="16" width="9.28125" style="87" customWidth="1"/>
    <col min="17" max="17" width="9.7109375" style="87" customWidth="1"/>
    <col min="18" max="18" width="7.57421875" style="87" customWidth="1"/>
    <col min="19" max="19" width="9.28125" style="87" customWidth="1"/>
    <col min="20" max="21" width="10.57421875" style="87" customWidth="1"/>
    <col min="22" max="22" width="8.28125" style="87" customWidth="1"/>
    <col min="23" max="16384" width="9.140625" style="87" customWidth="1"/>
  </cols>
  <sheetData>
    <row r="1" spans="1:15" ht="9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  <c r="O1" s="86"/>
    </row>
    <row r="2" spans="1:14" ht="9">
      <c r="A2" s="88" t="s">
        <v>57</v>
      </c>
      <c r="B2" s="89" t="s">
        <v>34</v>
      </c>
      <c r="C2" s="88" t="s">
        <v>141</v>
      </c>
      <c r="D2" s="89" t="s">
        <v>43</v>
      </c>
      <c r="E2" s="88" t="s">
        <v>273</v>
      </c>
      <c r="F2" s="89" t="s">
        <v>2</v>
      </c>
      <c r="G2" s="88" t="s">
        <v>95</v>
      </c>
      <c r="H2" s="89" t="s">
        <v>39</v>
      </c>
      <c r="I2" s="88" t="s">
        <v>154</v>
      </c>
      <c r="J2" s="89" t="s">
        <v>4</v>
      </c>
      <c r="K2" s="88" t="s">
        <v>275</v>
      </c>
      <c r="L2" s="89" t="s">
        <v>26</v>
      </c>
      <c r="M2" s="90" t="s">
        <v>4</v>
      </c>
      <c r="N2" s="91" t="s">
        <v>6</v>
      </c>
    </row>
    <row r="3" spans="1:14" ht="9">
      <c r="A3" s="88" t="s">
        <v>11</v>
      </c>
      <c r="B3" s="93" t="s">
        <v>12</v>
      </c>
      <c r="C3" s="88" t="s">
        <v>11</v>
      </c>
      <c r="D3" s="93" t="s">
        <v>12</v>
      </c>
      <c r="E3" s="88" t="s">
        <v>11</v>
      </c>
      <c r="F3" s="93" t="s">
        <v>12</v>
      </c>
      <c r="G3" s="88" t="s">
        <v>11</v>
      </c>
      <c r="H3" s="93" t="s">
        <v>12</v>
      </c>
      <c r="I3" s="88" t="s">
        <v>11</v>
      </c>
      <c r="J3" s="93" t="s">
        <v>12</v>
      </c>
      <c r="K3" s="94" t="s">
        <v>11</v>
      </c>
      <c r="L3" s="93" t="s">
        <v>12</v>
      </c>
      <c r="M3" s="88" t="s">
        <v>11</v>
      </c>
      <c r="N3" s="93" t="s">
        <v>12</v>
      </c>
    </row>
    <row r="4" spans="1:14" ht="9">
      <c r="A4" s="87" t="s">
        <v>359</v>
      </c>
      <c r="B4" s="91">
        <v>14.9</v>
      </c>
      <c r="C4" s="87" t="s">
        <v>361</v>
      </c>
      <c r="D4" s="91">
        <v>7</v>
      </c>
      <c r="F4" s="91"/>
      <c r="H4" s="91"/>
      <c r="J4" s="91"/>
      <c r="L4" s="91"/>
      <c r="N4" s="91"/>
    </row>
    <row r="5" spans="2:14" ht="9">
      <c r="B5" s="91"/>
      <c r="D5" s="91"/>
      <c r="F5" s="91"/>
      <c r="H5" s="91"/>
      <c r="J5" s="91"/>
      <c r="L5" s="91"/>
      <c r="N5" s="91"/>
    </row>
    <row r="6" spans="2:14" ht="9">
      <c r="B6" s="91"/>
      <c r="D6" s="91"/>
      <c r="F6" s="91"/>
      <c r="H6" s="91"/>
      <c r="J6" s="91"/>
      <c r="L6" s="91"/>
      <c r="N6" s="91"/>
    </row>
    <row r="7" spans="2:14" ht="9">
      <c r="B7" s="91"/>
      <c r="D7" s="91"/>
      <c r="F7" s="91"/>
      <c r="H7" s="91"/>
      <c r="J7" s="91"/>
      <c r="L7" s="91"/>
      <c r="N7" s="91"/>
    </row>
    <row r="8" spans="2:14" ht="9">
      <c r="B8" s="91"/>
      <c r="D8" s="91"/>
      <c r="F8" s="91"/>
      <c r="H8" s="91"/>
      <c r="J8" s="91"/>
      <c r="L8" s="91"/>
      <c r="N8" s="91"/>
    </row>
    <row r="9" spans="2:14" ht="9">
      <c r="B9" s="91"/>
      <c r="D9" s="91"/>
      <c r="F9" s="91"/>
      <c r="H9" s="91"/>
      <c r="J9" s="91"/>
      <c r="L9" s="91"/>
      <c r="N9" s="91"/>
    </row>
    <row r="10" spans="2:14" ht="9">
      <c r="B10" s="91"/>
      <c r="D10" s="91"/>
      <c r="F10" s="91"/>
      <c r="H10" s="91"/>
      <c r="J10" s="91"/>
      <c r="L10" s="91"/>
      <c r="N10" s="91"/>
    </row>
    <row r="11" spans="2:14" ht="9">
      <c r="B11" s="91"/>
      <c r="D11" s="91"/>
      <c r="F11" s="91"/>
      <c r="H11" s="91"/>
      <c r="J11" s="91"/>
      <c r="L11" s="91"/>
      <c r="N11" s="91"/>
    </row>
    <row r="12" spans="2:14" ht="9">
      <c r="B12" s="91"/>
      <c r="D12" s="91"/>
      <c r="F12" s="91"/>
      <c r="H12" s="91"/>
      <c r="J12" s="91"/>
      <c r="L12" s="91"/>
      <c r="N12" s="91"/>
    </row>
    <row r="13" spans="2:14" ht="9">
      <c r="B13" s="91"/>
      <c r="D13" s="91"/>
      <c r="F13" s="91"/>
      <c r="H13" s="91"/>
      <c r="J13" s="91"/>
      <c r="L13" s="91"/>
      <c r="N13" s="91"/>
    </row>
    <row r="14" spans="2:14" ht="9">
      <c r="B14" s="91"/>
      <c r="D14" s="91"/>
      <c r="F14" s="91"/>
      <c r="H14" s="91"/>
      <c r="J14" s="91"/>
      <c r="L14" s="91"/>
      <c r="N14" s="91"/>
    </row>
    <row r="15" spans="2:14" ht="9">
      <c r="B15" s="91"/>
      <c r="D15" s="91"/>
      <c r="F15" s="91"/>
      <c r="H15" s="91"/>
      <c r="J15" s="91"/>
      <c r="L15" s="91"/>
      <c r="N15" s="91"/>
    </row>
    <row r="16" spans="2:14" ht="9">
      <c r="B16" s="91"/>
      <c r="D16" s="91"/>
      <c r="F16" s="91"/>
      <c r="H16" s="91"/>
      <c r="J16" s="91"/>
      <c r="L16" s="91"/>
      <c r="N16" s="91"/>
    </row>
    <row r="17" spans="2:14" ht="9">
      <c r="B17" s="91"/>
      <c r="D17" s="91"/>
      <c r="F17" s="91"/>
      <c r="H17" s="91"/>
      <c r="J17" s="91"/>
      <c r="L17" s="91"/>
      <c r="N17" s="91"/>
    </row>
    <row r="18" spans="2:14" ht="9">
      <c r="B18" s="91"/>
      <c r="D18" s="91"/>
      <c r="F18" s="91"/>
      <c r="H18" s="91"/>
      <c r="J18" s="91"/>
      <c r="L18" s="91"/>
      <c r="N18" s="91"/>
    </row>
    <row r="19" spans="2:14" ht="9">
      <c r="B19" s="91"/>
      <c r="D19" s="91"/>
      <c r="F19" s="91"/>
      <c r="H19" s="91"/>
      <c r="J19" s="91"/>
      <c r="L19" s="91"/>
      <c r="N19" s="91"/>
    </row>
    <row r="20" spans="2:14" ht="9">
      <c r="B20" s="91"/>
      <c r="D20" s="91"/>
      <c r="F20" s="91"/>
      <c r="H20" s="91"/>
      <c r="J20" s="91"/>
      <c r="L20" s="91"/>
      <c r="N20" s="91"/>
    </row>
    <row r="21" spans="2:14" ht="9">
      <c r="B21" s="91"/>
      <c r="D21" s="91"/>
      <c r="F21" s="91"/>
      <c r="H21" s="91"/>
      <c r="J21" s="91"/>
      <c r="L21" s="91"/>
      <c r="N21" s="91"/>
    </row>
    <row r="22" spans="2:14" ht="9">
      <c r="B22" s="91"/>
      <c r="D22" s="91"/>
      <c r="F22" s="91"/>
      <c r="H22" s="91"/>
      <c r="J22" s="91"/>
      <c r="L22" s="91"/>
      <c r="N22" s="91"/>
    </row>
    <row r="23" spans="2:14" ht="9">
      <c r="B23" s="91"/>
      <c r="D23" s="91"/>
      <c r="F23" s="91"/>
      <c r="H23" s="91"/>
      <c r="J23" s="91"/>
      <c r="L23" s="91"/>
      <c r="N23" s="91"/>
    </row>
    <row r="24" spans="1:15" ht="9">
      <c r="A24" s="92"/>
      <c r="B24" s="93">
        <f>SUM(B4:B23)</f>
        <v>14.9</v>
      </c>
      <c r="C24" s="92"/>
      <c r="D24" s="93">
        <f>SUM(D4:D23)</f>
        <v>7</v>
      </c>
      <c r="E24" s="92"/>
      <c r="F24" s="93">
        <f>SUM(F4:F23)</f>
        <v>0</v>
      </c>
      <c r="G24" s="92"/>
      <c r="H24" s="93">
        <f>SUM(H4:H23)</f>
        <v>0</v>
      </c>
      <c r="I24" s="92"/>
      <c r="J24" s="93">
        <f>SUM(J4:J23)</f>
        <v>0</v>
      </c>
      <c r="K24" s="96"/>
      <c r="L24" s="93">
        <f>SUM(L4:L23)</f>
        <v>0</v>
      </c>
      <c r="M24" s="92"/>
      <c r="N24" s="93">
        <f>SUM(N4:N23)</f>
        <v>0</v>
      </c>
      <c r="O24" s="92">
        <f>SUM(A24:N24)</f>
        <v>21.9</v>
      </c>
    </row>
    <row r="25" spans="1:14" ht="9">
      <c r="A25" s="87" t="s">
        <v>165</v>
      </c>
      <c r="B25" s="91">
        <v>1.6</v>
      </c>
      <c r="D25" s="91"/>
      <c r="E25" s="87" t="s">
        <v>165</v>
      </c>
      <c r="F25" s="91">
        <v>1.5</v>
      </c>
      <c r="H25" s="91"/>
      <c r="J25" s="91"/>
      <c r="L25" s="91"/>
      <c r="N25" s="91"/>
    </row>
    <row r="26" spans="2:15" ht="9">
      <c r="B26" s="91"/>
      <c r="D26" s="91"/>
      <c r="F26" s="91"/>
      <c r="H26" s="91"/>
      <c r="J26" s="91"/>
      <c r="L26" s="91"/>
      <c r="N26" s="91"/>
      <c r="O26" s="92">
        <f>SUM(O24+O28)</f>
        <v>28.099999999999998</v>
      </c>
    </row>
    <row r="27" spans="2:14" ht="9">
      <c r="B27" s="91"/>
      <c r="D27" s="91"/>
      <c r="F27" s="91"/>
      <c r="H27" s="91"/>
      <c r="J27" s="91"/>
      <c r="L27" s="91"/>
      <c r="N27" s="91"/>
    </row>
    <row r="28" spans="2:15" ht="9">
      <c r="B28" s="91"/>
      <c r="D28" s="91"/>
      <c r="F28" s="91"/>
      <c r="H28" s="91"/>
      <c r="J28" s="91" t="s">
        <v>1</v>
      </c>
      <c r="L28" s="91"/>
      <c r="N28" s="91"/>
      <c r="O28" s="92">
        <f>SUM(O29*2)</f>
        <v>6.2</v>
      </c>
    </row>
    <row r="29" spans="1:15" ht="9">
      <c r="A29" s="92"/>
      <c r="B29" s="93">
        <f>SUM(B25:B28)</f>
        <v>1.6</v>
      </c>
      <c r="C29" s="92"/>
      <c r="D29" s="93">
        <f>SUM(D25:D28)</f>
        <v>0</v>
      </c>
      <c r="E29" s="92"/>
      <c r="F29" s="93">
        <f>SUM(F25:F28)</f>
        <v>1.5</v>
      </c>
      <c r="G29" s="92"/>
      <c r="H29" s="93">
        <f>SUM(H25:H28)</f>
        <v>0</v>
      </c>
      <c r="I29" s="92"/>
      <c r="J29" s="93">
        <f>SUM(J25:J28)</f>
        <v>0</v>
      </c>
      <c r="K29" s="96"/>
      <c r="L29" s="93">
        <f>SUM(L25:L28)</f>
        <v>0</v>
      </c>
      <c r="M29" s="92"/>
      <c r="N29" s="93">
        <f>SUM(N25:N28)</f>
        <v>0</v>
      </c>
      <c r="O29" s="92">
        <f>SUM(A29:N29)</f>
        <v>3.1</v>
      </c>
    </row>
    <row r="30" spans="1:14" ht="9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6"/>
      <c r="L30" s="93"/>
      <c r="M30" s="92"/>
      <c r="N30" s="93"/>
    </row>
    <row r="31" spans="1:15" ht="9">
      <c r="A31" s="97" t="s">
        <v>20</v>
      </c>
      <c r="B31" s="98"/>
      <c r="C31" s="86"/>
      <c r="D31" s="98"/>
      <c r="E31" s="86"/>
      <c r="F31" s="98"/>
      <c r="G31" s="86"/>
      <c r="H31" s="98"/>
      <c r="I31" s="86"/>
      <c r="J31" s="99"/>
      <c r="K31" s="100"/>
      <c r="L31" s="98"/>
      <c r="M31" s="86"/>
      <c r="N31" s="98"/>
      <c r="O31" s="86"/>
    </row>
    <row r="32" spans="1:14" ht="9">
      <c r="A32" s="88" t="str">
        <f aca="true" t="shared" si="0" ref="A32:N32">A2</f>
        <v>BARNARD</v>
      </c>
      <c r="B32" s="89" t="str">
        <f t="shared" si="0"/>
        <v>W</v>
      </c>
      <c r="C32" s="88" t="str">
        <f t="shared" si="0"/>
        <v>BEHR</v>
      </c>
      <c r="D32" s="89" t="str">
        <f t="shared" si="0"/>
        <v>S</v>
      </c>
      <c r="E32" s="88" t="str">
        <f t="shared" si="0"/>
        <v>SHORT</v>
      </c>
      <c r="F32" s="89" t="str">
        <f t="shared" si="0"/>
        <v>C</v>
      </c>
      <c r="G32" s="88" t="str">
        <f t="shared" si="0"/>
        <v>STRYDOM</v>
      </c>
      <c r="H32" s="89" t="str">
        <f t="shared" si="0"/>
        <v>G</v>
      </c>
      <c r="I32" s="88" t="str">
        <f t="shared" si="0"/>
        <v>HAYWARD</v>
      </c>
      <c r="J32" s="89" t="str">
        <f t="shared" si="0"/>
        <v>M</v>
      </c>
      <c r="K32" s="88" t="str">
        <f t="shared" si="0"/>
        <v>SAUERMAN</v>
      </c>
      <c r="L32" s="89" t="str">
        <f t="shared" si="0"/>
        <v>J</v>
      </c>
      <c r="M32" s="90" t="str">
        <f t="shared" si="0"/>
        <v>M</v>
      </c>
      <c r="N32" s="91" t="str">
        <f t="shared" si="0"/>
        <v>N</v>
      </c>
    </row>
    <row r="33" spans="1:14" ht="9">
      <c r="A33" s="88" t="s">
        <v>11</v>
      </c>
      <c r="B33" s="93" t="s">
        <v>12</v>
      </c>
      <c r="C33" s="88" t="s">
        <v>11</v>
      </c>
      <c r="D33" s="93" t="s">
        <v>12</v>
      </c>
      <c r="E33" s="88" t="s">
        <v>11</v>
      </c>
      <c r="F33" s="93" t="s">
        <v>12</v>
      </c>
      <c r="G33" s="88" t="s">
        <v>11</v>
      </c>
      <c r="H33" s="93" t="s">
        <v>12</v>
      </c>
      <c r="I33" s="88" t="s">
        <v>11</v>
      </c>
      <c r="J33" s="93" t="s">
        <v>12</v>
      </c>
      <c r="K33" s="94" t="s">
        <v>11</v>
      </c>
      <c r="L33" s="93" t="s">
        <v>12</v>
      </c>
      <c r="M33" s="88" t="s">
        <v>11</v>
      </c>
      <c r="N33" s="93" t="s">
        <v>12</v>
      </c>
    </row>
    <row r="34" spans="2:14" ht="9">
      <c r="B34" s="91"/>
      <c r="C34" s="87" t="s">
        <v>364</v>
      </c>
      <c r="D34" s="91">
        <v>2.3</v>
      </c>
      <c r="F34" s="91"/>
      <c r="H34" s="91"/>
      <c r="J34" s="91"/>
      <c r="L34" s="91"/>
      <c r="N34" s="91"/>
    </row>
    <row r="35" spans="2:14" ht="9">
      <c r="B35" s="91"/>
      <c r="C35" s="87" t="s">
        <v>175</v>
      </c>
      <c r="D35" s="91">
        <v>4.8</v>
      </c>
      <c r="F35" s="91"/>
      <c r="H35" s="91"/>
      <c r="J35" s="91"/>
      <c r="L35" s="91"/>
      <c r="N35" s="91"/>
    </row>
    <row r="36" spans="2:14" ht="9">
      <c r="B36" s="91"/>
      <c r="D36" s="91"/>
      <c r="F36" s="91"/>
      <c r="H36" s="91"/>
      <c r="J36" s="91"/>
      <c r="L36" s="91"/>
      <c r="N36" s="91"/>
    </row>
    <row r="37" spans="2:14" ht="9">
      <c r="B37" s="91"/>
      <c r="D37" s="91"/>
      <c r="F37" s="91"/>
      <c r="H37" s="91"/>
      <c r="J37" s="91"/>
      <c r="L37" s="91"/>
      <c r="N37" s="91"/>
    </row>
    <row r="38" spans="2:14" ht="9">
      <c r="B38" s="91"/>
      <c r="D38" s="91"/>
      <c r="F38" s="91"/>
      <c r="H38" s="91"/>
      <c r="J38" s="91"/>
      <c r="L38" s="91"/>
      <c r="N38" s="91"/>
    </row>
    <row r="39" spans="2:14" ht="9">
      <c r="B39" s="91"/>
      <c r="D39" s="91"/>
      <c r="F39" s="91"/>
      <c r="H39" s="91"/>
      <c r="J39" s="91"/>
      <c r="L39" s="91"/>
      <c r="N39" s="91"/>
    </row>
    <row r="40" spans="2:14" ht="9">
      <c r="B40" s="91"/>
      <c r="D40" s="91"/>
      <c r="F40" s="91"/>
      <c r="H40" s="91"/>
      <c r="J40" s="91"/>
      <c r="L40" s="91"/>
      <c r="N40" s="91"/>
    </row>
    <row r="41" spans="2:14" ht="9">
      <c r="B41" s="91"/>
      <c r="D41" s="91"/>
      <c r="F41" s="91"/>
      <c r="H41" s="91"/>
      <c r="J41" s="101"/>
      <c r="L41" s="91"/>
      <c r="N41" s="91"/>
    </row>
    <row r="42" spans="2:14" ht="9">
      <c r="B42" s="91"/>
      <c r="D42" s="91"/>
      <c r="F42" s="91"/>
      <c r="H42" s="91"/>
      <c r="J42" s="91"/>
      <c r="L42" s="91"/>
      <c r="N42" s="91"/>
    </row>
    <row r="43" spans="2:14" ht="9">
      <c r="B43" s="91"/>
      <c r="D43" s="91"/>
      <c r="F43" s="91"/>
      <c r="H43" s="91"/>
      <c r="J43" s="91"/>
      <c r="L43" s="91"/>
      <c r="N43" s="91"/>
    </row>
    <row r="44" spans="2:14" ht="9">
      <c r="B44" s="91"/>
      <c r="D44" s="91"/>
      <c r="F44" s="91"/>
      <c r="H44" s="91"/>
      <c r="J44" s="91"/>
      <c r="L44" s="91"/>
      <c r="N44" s="91"/>
    </row>
    <row r="45" spans="2:14" ht="9">
      <c r="B45" s="91"/>
      <c r="D45" s="91"/>
      <c r="F45" s="91"/>
      <c r="H45" s="91"/>
      <c r="J45" s="91"/>
      <c r="L45" s="91"/>
      <c r="N45" s="91"/>
    </row>
    <row r="46" spans="2:14" ht="9">
      <c r="B46" s="91"/>
      <c r="D46" s="91"/>
      <c r="F46" s="91"/>
      <c r="H46" s="91"/>
      <c r="J46" s="91"/>
      <c r="L46" s="91"/>
      <c r="N46" s="91"/>
    </row>
    <row r="47" spans="2:14" ht="9">
      <c r="B47" s="91"/>
      <c r="D47" s="91"/>
      <c r="F47" s="91"/>
      <c r="H47" s="91"/>
      <c r="J47" s="91"/>
      <c r="L47" s="91"/>
      <c r="N47" s="91"/>
    </row>
    <row r="48" spans="2:14" ht="9">
      <c r="B48" s="91"/>
      <c r="D48" s="91"/>
      <c r="F48" s="91"/>
      <c r="H48" s="91"/>
      <c r="J48" s="91"/>
      <c r="L48" s="91"/>
      <c r="N48" s="91"/>
    </row>
    <row r="49" spans="2:14" ht="9">
      <c r="B49" s="91"/>
      <c r="D49" s="91"/>
      <c r="F49" s="91"/>
      <c r="H49" s="91"/>
      <c r="J49" s="91"/>
      <c r="L49" s="91"/>
      <c r="N49" s="91"/>
    </row>
    <row r="50" spans="2:14" ht="9">
      <c r="B50" s="91"/>
      <c r="D50" s="91"/>
      <c r="F50" s="91"/>
      <c r="H50" s="91"/>
      <c r="J50" s="91"/>
      <c r="L50" s="91"/>
      <c r="N50" s="91"/>
    </row>
    <row r="51" spans="2:14" ht="9">
      <c r="B51" s="91"/>
      <c r="D51" s="91"/>
      <c r="F51" s="91"/>
      <c r="H51" s="91"/>
      <c r="J51" s="91"/>
      <c r="L51" s="91"/>
      <c r="N51" s="91"/>
    </row>
    <row r="52" spans="2:14" ht="9">
      <c r="B52" s="91"/>
      <c r="D52" s="91"/>
      <c r="F52" s="91"/>
      <c r="H52" s="91"/>
      <c r="J52" s="91"/>
      <c r="L52" s="91"/>
      <c r="N52" s="91"/>
    </row>
    <row r="53" spans="2:14" ht="9">
      <c r="B53" s="91"/>
      <c r="D53" s="91"/>
      <c r="F53" s="91"/>
      <c r="H53" s="91"/>
      <c r="J53" s="91"/>
      <c r="L53" s="91"/>
      <c r="N53" s="91"/>
    </row>
    <row r="54" spans="1:15" ht="9">
      <c r="A54" s="92"/>
      <c r="B54" s="93">
        <f>SUM(B34:B53)</f>
        <v>0</v>
      </c>
      <c r="C54" s="92"/>
      <c r="D54" s="93">
        <f>SUM(D34:D53)</f>
        <v>7.1</v>
      </c>
      <c r="E54" s="92"/>
      <c r="F54" s="93">
        <f>SUM(F34:F53)</f>
        <v>0</v>
      </c>
      <c r="G54" s="92"/>
      <c r="H54" s="93">
        <f>SUM(H34:H53)</f>
        <v>0</v>
      </c>
      <c r="I54" s="92"/>
      <c r="J54" s="93">
        <f>SUM(J34:J53)</f>
        <v>0</v>
      </c>
      <c r="K54" s="96"/>
      <c r="L54" s="93">
        <f>SUM(L34:L53)</f>
        <v>0</v>
      </c>
      <c r="M54" s="92"/>
      <c r="N54" s="93">
        <f>SUM(N34:N53)</f>
        <v>0</v>
      </c>
      <c r="O54" s="92">
        <f>SUM(A54:N54)</f>
        <v>7.1</v>
      </c>
    </row>
    <row r="55" spans="2:14" ht="9">
      <c r="B55" s="91"/>
      <c r="D55" s="91"/>
      <c r="F55" s="91"/>
      <c r="H55" s="91"/>
      <c r="J55" s="91"/>
      <c r="L55" s="91"/>
      <c r="N55" s="91"/>
    </row>
    <row r="56" spans="2:14" ht="9">
      <c r="B56" s="91"/>
      <c r="D56" s="91"/>
      <c r="F56" s="91"/>
      <c r="H56" s="91"/>
      <c r="J56" s="91"/>
      <c r="L56" s="91"/>
      <c r="N56" s="91"/>
    </row>
    <row r="57" spans="2:14" ht="9">
      <c r="B57" s="91"/>
      <c r="D57" s="91"/>
      <c r="F57" s="91"/>
      <c r="H57" s="91"/>
      <c r="J57" s="91"/>
      <c r="L57" s="91"/>
      <c r="N57" s="91"/>
    </row>
    <row r="58" spans="2:15" ht="9">
      <c r="B58" s="91"/>
      <c r="D58" s="91"/>
      <c r="F58" s="91"/>
      <c r="H58" s="91"/>
      <c r="J58" s="91"/>
      <c r="L58" s="91"/>
      <c r="N58" s="91"/>
      <c r="O58" s="92">
        <f>SUM(O54+O60)</f>
        <v>7.1</v>
      </c>
    </row>
    <row r="59" spans="2:14" ht="9">
      <c r="B59" s="91"/>
      <c r="D59" s="91"/>
      <c r="F59" s="91"/>
      <c r="H59" s="91"/>
      <c r="J59" s="91"/>
      <c r="L59" s="91"/>
      <c r="N59" s="91"/>
    </row>
    <row r="60" spans="2:15" ht="9">
      <c r="B60" s="91"/>
      <c r="D60" s="91"/>
      <c r="F60" s="91"/>
      <c r="H60" s="91"/>
      <c r="J60" s="91" t="s">
        <v>1</v>
      </c>
      <c r="L60" s="91"/>
      <c r="N60" s="91"/>
      <c r="O60" s="92">
        <f>SUM(O61*2)</f>
        <v>0</v>
      </c>
    </row>
    <row r="61" spans="1:15" ht="9">
      <c r="A61" s="92"/>
      <c r="B61" s="93">
        <f>SUM(B55:B60)</f>
        <v>0</v>
      </c>
      <c r="C61" s="92"/>
      <c r="D61" s="93">
        <f>SUM(D55:D60)</f>
        <v>0</v>
      </c>
      <c r="E61" s="92"/>
      <c r="F61" s="93">
        <f>SUM(F55:F60)</f>
        <v>0</v>
      </c>
      <c r="G61" s="92"/>
      <c r="H61" s="93">
        <f>SUM(H55:H60)</f>
        <v>0</v>
      </c>
      <c r="I61" s="92"/>
      <c r="J61" s="93">
        <f>SUM(J55:J60)</f>
        <v>0</v>
      </c>
      <c r="K61" s="96"/>
      <c r="L61" s="93">
        <f>SUM(L55:L60)</f>
        <v>0</v>
      </c>
      <c r="M61" s="92"/>
      <c r="N61" s="93">
        <f>SUM(N55:N60)</f>
        <v>0</v>
      </c>
      <c r="O61" s="92">
        <f>SUM(A61:N61)</f>
        <v>0</v>
      </c>
    </row>
    <row r="62" spans="1:14" ht="9">
      <c r="A62" s="92"/>
      <c r="B62" s="93"/>
      <c r="C62" s="92"/>
      <c r="D62" s="93"/>
      <c r="E62" s="92"/>
      <c r="F62" s="93"/>
      <c r="G62" s="92"/>
      <c r="H62" s="93"/>
      <c r="I62" s="92"/>
      <c r="J62" s="93"/>
      <c r="K62" s="96"/>
      <c r="L62" s="93"/>
      <c r="M62" s="92"/>
      <c r="N62" s="93"/>
    </row>
    <row r="63" spans="1:14" ht="9">
      <c r="A63" s="92"/>
      <c r="B63" s="93"/>
      <c r="C63" s="92"/>
      <c r="D63" s="93"/>
      <c r="E63" s="92"/>
      <c r="F63" s="93"/>
      <c r="G63" s="92"/>
      <c r="H63" s="93"/>
      <c r="I63" s="92"/>
      <c r="J63" s="93"/>
      <c r="K63" s="96"/>
      <c r="L63" s="93"/>
      <c r="M63" s="92"/>
      <c r="N63" s="93"/>
    </row>
    <row r="64" spans="1:15" ht="9">
      <c r="A64" s="214" t="s">
        <v>135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5"/>
      <c r="O64" s="86"/>
    </row>
    <row r="65" spans="1:14" ht="9">
      <c r="A65" s="88" t="str">
        <f aca="true" t="shared" si="1" ref="A65:L65">A2</f>
        <v>BARNARD</v>
      </c>
      <c r="B65" s="89" t="str">
        <f t="shared" si="1"/>
        <v>W</v>
      </c>
      <c r="C65" s="88" t="str">
        <f t="shared" si="1"/>
        <v>BEHR</v>
      </c>
      <c r="D65" s="89" t="str">
        <f t="shared" si="1"/>
        <v>S</v>
      </c>
      <c r="E65" s="88" t="str">
        <f t="shared" si="1"/>
        <v>SHORT</v>
      </c>
      <c r="F65" s="89" t="str">
        <f t="shared" si="1"/>
        <v>C</v>
      </c>
      <c r="G65" s="88" t="str">
        <f t="shared" si="1"/>
        <v>STRYDOM</v>
      </c>
      <c r="H65" s="89" t="str">
        <f t="shared" si="1"/>
        <v>G</v>
      </c>
      <c r="I65" s="88" t="str">
        <f t="shared" si="1"/>
        <v>HAYWARD</v>
      </c>
      <c r="J65" s="89" t="str">
        <f t="shared" si="1"/>
        <v>M</v>
      </c>
      <c r="K65" s="88" t="str">
        <f t="shared" si="1"/>
        <v>SAUERMAN</v>
      </c>
      <c r="L65" s="89" t="str">
        <f t="shared" si="1"/>
        <v>J</v>
      </c>
      <c r="M65" s="90" t="str">
        <f>M2</f>
        <v>M</v>
      </c>
      <c r="N65" s="91" t="str">
        <f>N2</f>
        <v>N</v>
      </c>
    </row>
    <row r="66" spans="1:14" ht="9">
      <c r="A66" s="88" t="s">
        <v>11</v>
      </c>
      <c r="B66" s="93" t="s">
        <v>12</v>
      </c>
      <c r="C66" s="88" t="s">
        <v>11</v>
      </c>
      <c r="D66" s="93" t="s">
        <v>12</v>
      </c>
      <c r="E66" s="88" t="s">
        <v>11</v>
      </c>
      <c r="F66" s="93" t="s">
        <v>12</v>
      </c>
      <c r="G66" s="88" t="s">
        <v>11</v>
      </c>
      <c r="H66" s="93" t="s">
        <v>12</v>
      </c>
      <c r="I66" s="88" t="s">
        <v>11</v>
      </c>
      <c r="J66" s="93" t="s">
        <v>12</v>
      </c>
      <c r="K66" s="94" t="s">
        <v>11</v>
      </c>
      <c r="L66" s="93" t="s">
        <v>12</v>
      </c>
      <c r="M66" s="88" t="s">
        <v>11</v>
      </c>
      <c r="N66" s="93" t="s">
        <v>12</v>
      </c>
    </row>
    <row r="67" spans="2:14" ht="9">
      <c r="B67" s="91"/>
      <c r="C67" s="87" t="s">
        <v>362</v>
      </c>
      <c r="D67" s="91">
        <v>2.9</v>
      </c>
      <c r="F67" s="91"/>
      <c r="G67" s="87" t="s">
        <v>362</v>
      </c>
      <c r="H67" s="91">
        <v>2</v>
      </c>
      <c r="J67" s="91"/>
      <c r="L67" s="91"/>
      <c r="N67" s="91"/>
    </row>
    <row r="68" spans="2:14" ht="9">
      <c r="B68" s="91"/>
      <c r="C68" s="87" t="s">
        <v>362</v>
      </c>
      <c r="D68" s="91">
        <v>2.2</v>
      </c>
      <c r="F68" s="91"/>
      <c r="H68" s="91"/>
      <c r="J68" s="91"/>
      <c r="L68" s="91"/>
      <c r="N68" s="91"/>
    </row>
    <row r="69" spans="2:14" ht="9">
      <c r="B69" s="91"/>
      <c r="D69" s="91"/>
      <c r="F69" s="91"/>
      <c r="H69" s="91"/>
      <c r="J69" s="91"/>
      <c r="L69" s="91"/>
      <c r="N69" s="91"/>
    </row>
    <row r="70" spans="2:14" ht="9">
      <c r="B70" s="91"/>
      <c r="D70" s="91"/>
      <c r="F70" s="91"/>
      <c r="H70" s="91"/>
      <c r="J70" s="91"/>
      <c r="L70" s="91"/>
      <c r="N70" s="91"/>
    </row>
    <row r="71" spans="2:14" ht="9">
      <c r="B71" s="91"/>
      <c r="D71" s="91"/>
      <c r="F71" s="91"/>
      <c r="H71" s="91"/>
      <c r="J71" s="91"/>
      <c r="L71" s="91"/>
      <c r="N71" s="91"/>
    </row>
    <row r="72" spans="2:14" ht="9">
      <c r="B72" s="91"/>
      <c r="D72" s="91"/>
      <c r="F72" s="91"/>
      <c r="H72" s="91"/>
      <c r="J72" s="91"/>
      <c r="L72" s="91"/>
      <c r="N72" s="91"/>
    </row>
    <row r="73" spans="2:14" ht="9">
      <c r="B73" s="91"/>
      <c r="D73" s="91"/>
      <c r="F73" s="91"/>
      <c r="H73" s="91"/>
      <c r="J73" s="91"/>
      <c r="L73" s="91"/>
      <c r="N73" s="91"/>
    </row>
    <row r="74" spans="2:14" ht="9">
      <c r="B74" s="91"/>
      <c r="D74" s="91"/>
      <c r="F74" s="91"/>
      <c r="H74" s="91"/>
      <c r="J74" s="101"/>
      <c r="L74" s="91"/>
      <c r="N74" s="91"/>
    </row>
    <row r="75" spans="2:14" ht="9">
      <c r="B75" s="91"/>
      <c r="D75" s="91"/>
      <c r="F75" s="91"/>
      <c r="H75" s="91"/>
      <c r="J75" s="91"/>
      <c r="L75" s="91"/>
      <c r="N75" s="91"/>
    </row>
    <row r="76" spans="2:14" ht="9">
      <c r="B76" s="91"/>
      <c r="D76" s="91"/>
      <c r="F76" s="91"/>
      <c r="H76" s="91"/>
      <c r="J76" s="91"/>
      <c r="L76" s="91"/>
      <c r="N76" s="91"/>
    </row>
    <row r="77" spans="2:14" ht="9">
      <c r="B77" s="91"/>
      <c r="D77" s="91"/>
      <c r="F77" s="91"/>
      <c r="H77" s="91"/>
      <c r="J77" s="91"/>
      <c r="L77" s="91"/>
      <c r="N77" s="91"/>
    </row>
    <row r="78" spans="2:14" ht="9">
      <c r="B78" s="91"/>
      <c r="D78" s="91"/>
      <c r="F78" s="91"/>
      <c r="H78" s="91"/>
      <c r="J78" s="91"/>
      <c r="L78" s="91"/>
      <c r="N78" s="91"/>
    </row>
    <row r="79" spans="2:14" ht="9">
      <c r="B79" s="91"/>
      <c r="D79" s="91"/>
      <c r="F79" s="91"/>
      <c r="H79" s="91"/>
      <c r="J79" s="91"/>
      <c r="L79" s="91"/>
      <c r="N79" s="91"/>
    </row>
    <row r="80" spans="2:14" ht="9">
      <c r="B80" s="91"/>
      <c r="D80" s="91"/>
      <c r="F80" s="91"/>
      <c r="H80" s="91"/>
      <c r="J80" s="91"/>
      <c r="L80" s="91"/>
      <c r="N80" s="91"/>
    </row>
    <row r="81" spans="2:14" ht="9">
      <c r="B81" s="91"/>
      <c r="D81" s="91"/>
      <c r="F81" s="91"/>
      <c r="H81" s="91"/>
      <c r="J81" s="91"/>
      <c r="L81" s="91"/>
      <c r="N81" s="91"/>
    </row>
    <row r="82" spans="2:14" ht="9">
      <c r="B82" s="91"/>
      <c r="D82" s="91"/>
      <c r="F82" s="91"/>
      <c r="H82" s="91"/>
      <c r="J82" s="91"/>
      <c r="L82" s="91"/>
      <c r="N82" s="91"/>
    </row>
    <row r="83" spans="2:14" ht="9">
      <c r="B83" s="91"/>
      <c r="D83" s="91"/>
      <c r="F83" s="91"/>
      <c r="H83" s="91"/>
      <c r="J83" s="91"/>
      <c r="L83" s="91"/>
      <c r="N83" s="91"/>
    </row>
    <row r="84" spans="1:15" ht="9">
      <c r="A84" s="92"/>
      <c r="B84" s="93">
        <f>SUM(B67:B83)</f>
        <v>0</v>
      </c>
      <c r="C84" s="92"/>
      <c r="D84" s="93">
        <f>SUM(D67:D83)</f>
        <v>5.1</v>
      </c>
      <c r="E84" s="92"/>
      <c r="F84" s="93">
        <f>SUM(F67:F83)</f>
        <v>0</v>
      </c>
      <c r="G84" s="92"/>
      <c r="H84" s="93">
        <f>SUM(H67:H83)</f>
        <v>2</v>
      </c>
      <c r="I84" s="92"/>
      <c r="J84" s="93">
        <f>SUM(J67:J83)</f>
        <v>0</v>
      </c>
      <c r="K84" s="96"/>
      <c r="L84" s="93">
        <f>SUM(L67:L83)</f>
        <v>0</v>
      </c>
      <c r="M84" s="92"/>
      <c r="N84" s="93">
        <f>SUM(N67:N83)</f>
        <v>0</v>
      </c>
      <c r="O84" s="92">
        <f>SUM(A84:N84)</f>
        <v>7.1</v>
      </c>
    </row>
    <row r="85" spans="2:14" ht="9">
      <c r="B85" s="91"/>
      <c r="C85" s="87" t="s">
        <v>165</v>
      </c>
      <c r="D85" s="91">
        <v>1.9</v>
      </c>
      <c r="F85" s="91"/>
      <c r="H85" s="91"/>
      <c r="J85" s="91"/>
      <c r="L85" s="91"/>
      <c r="N85" s="91"/>
    </row>
    <row r="86" spans="2:15" ht="9">
      <c r="B86" s="91"/>
      <c r="D86" s="91"/>
      <c r="F86" s="91"/>
      <c r="H86" s="91"/>
      <c r="J86" s="91"/>
      <c r="L86" s="91"/>
      <c r="N86" s="91"/>
      <c r="O86" s="92">
        <f>SUM(O84+O92)</f>
        <v>10.899999999999999</v>
      </c>
    </row>
    <row r="87" spans="2:14" ht="9">
      <c r="B87" s="91"/>
      <c r="D87" s="91"/>
      <c r="F87" s="91"/>
      <c r="H87" s="91"/>
      <c r="J87" s="91"/>
      <c r="L87" s="91"/>
      <c r="N87" s="91"/>
    </row>
    <row r="88" spans="2:14" ht="9">
      <c r="B88" s="91"/>
      <c r="D88" s="91"/>
      <c r="F88" s="91"/>
      <c r="H88" s="91"/>
      <c r="J88" s="91"/>
      <c r="L88" s="91"/>
      <c r="N88" s="91"/>
    </row>
    <row r="89" spans="2:14" ht="9">
      <c r="B89" s="91"/>
      <c r="D89" s="91"/>
      <c r="F89" s="91"/>
      <c r="H89" s="91"/>
      <c r="J89" s="91"/>
      <c r="L89" s="91"/>
      <c r="N89" s="91"/>
    </row>
    <row r="90" spans="2:14" ht="9">
      <c r="B90" s="91"/>
      <c r="D90" s="91"/>
      <c r="F90" s="91"/>
      <c r="H90" s="91"/>
      <c r="J90" s="91"/>
      <c r="L90" s="91"/>
      <c r="N90" s="91"/>
    </row>
    <row r="91" spans="2:14" ht="9">
      <c r="B91" s="91"/>
      <c r="D91" s="91"/>
      <c r="F91" s="91"/>
      <c r="H91" s="91"/>
      <c r="J91" s="91"/>
      <c r="L91" s="91"/>
      <c r="N91" s="91"/>
    </row>
    <row r="92" spans="2:15" ht="9">
      <c r="B92" s="91"/>
      <c r="D92" s="91"/>
      <c r="F92" s="91"/>
      <c r="H92" s="91"/>
      <c r="J92" s="91"/>
      <c r="L92" s="91"/>
      <c r="N92" s="91"/>
      <c r="O92" s="92">
        <f>SUM(O93*2)</f>
        <v>3.8</v>
      </c>
    </row>
    <row r="93" spans="1:15" ht="9">
      <c r="A93" s="92"/>
      <c r="B93" s="93">
        <f>SUM(B85:B92)</f>
        <v>0</v>
      </c>
      <c r="C93" s="92"/>
      <c r="D93" s="93">
        <f>SUM(D85:D92)</f>
        <v>1.9</v>
      </c>
      <c r="E93" s="92"/>
      <c r="F93" s="93">
        <f>SUM(F85:F92)</f>
        <v>0</v>
      </c>
      <c r="G93" s="92"/>
      <c r="H93" s="93">
        <f>SUM(H85:H92)</f>
        <v>0</v>
      </c>
      <c r="I93" s="92"/>
      <c r="J93" s="93">
        <f>SUM(J85:J92)</f>
        <v>0</v>
      </c>
      <c r="K93" s="96"/>
      <c r="L93" s="93">
        <f>SUM(L85:L92)</f>
        <v>0</v>
      </c>
      <c r="M93" s="92"/>
      <c r="N93" s="93">
        <f>SUM(N85:N92)</f>
        <v>0</v>
      </c>
      <c r="O93" s="92">
        <f>SUM(A93:N93)</f>
        <v>1.9</v>
      </c>
    </row>
    <row r="94" spans="1:14" ht="9">
      <c r="A94" s="92"/>
      <c r="B94" s="102"/>
      <c r="C94" s="92"/>
      <c r="D94" s="102"/>
      <c r="E94" s="92"/>
      <c r="F94" s="102"/>
      <c r="G94" s="92"/>
      <c r="H94" s="102"/>
      <c r="I94" s="92"/>
      <c r="J94" s="102"/>
      <c r="K94" s="96"/>
      <c r="L94" s="102"/>
      <c r="M94" s="92"/>
      <c r="N94" s="102"/>
    </row>
    <row r="95" spans="1:14" ht="9">
      <c r="A95" s="92"/>
      <c r="B95" s="102"/>
      <c r="C95" s="92"/>
      <c r="D95" s="102"/>
      <c r="E95" s="92"/>
      <c r="F95" s="102"/>
      <c r="G95" s="92"/>
      <c r="H95" s="102"/>
      <c r="I95" s="92"/>
      <c r="J95" s="102"/>
      <c r="K95" s="96"/>
      <c r="L95" s="102"/>
      <c r="M95" s="92"/>
      <c r="N95" s="102"/>
    </row>
    <row r="96" spans="1:14" ht="9">
      <c r="A96" s="92"/>
      <c r="B96" s="102"/>
      <c r="C96" s="92"/>
      <c r="D96" s="102"/>
      <c r="E96" s="92"/>
      <c r="F96" s="102"/>
      <c r="G96" s="92"/>
      <c r="H96" s="102"/>
      <c r="I96" s="92"/>
      <c r="J96" s="102"/>
      <c r="K96" s="96"/>
      <c r="L96" s="102"/>
      <c r="M96" s="92"/>
      <c r="N96" s="102"/>
    </row>
    <row r="97" spans="1:14" ht="9">
      <c r="A97" s="92"/>
      <c r="B97" s="102"/>
      <c r="C97" s="92"/>
      <c r="D97" s="102"/>
      <c r="E97" s="92"/>
      <c r="F97" s="102"/>
      <c r="G97" s="92"/>
      <c r="H97" s="102"/>
      <c r="I97" s="92"/>
      <c r="J97" s="102"/>
      <c r="K97" s="96"/>
      <c r="L97" s="102"/>
      <c r="M97" s="92"/>
      <c r="N97" s="102"/>
    </row>
    <row r="98" spans="1:14" ht="9">
      <c r="A98" s="92"/>
      <c r="B98" s="102"/>
      <c r="C98" s="92"/>
      <c r="D98" s="102"/>
      <c r="E98" s="92"/>
      <c r="F98" s="102"/>
      <c r="G98" s="92"/>
      <c r="H98" s="102"/>
      <c r="I98" s="92"/>
      <c r="J98" s="102"/>
      <c r="K98" s="96"/>
      <c r="L98" s="102"/>
      <c r="M98" s="92"/>
      <c r="N98" s="102"/>
    </row>
    <row r="99" spans="1:14" ht="9">
      <c r="A99" s="92"/>
      <c r="B99" s="102"/>
      <c r="C99" s="92"/>
      <c r="D99" s="102"/>
      <c r="E99" s="92"/>
      <c r="F99" s="102"/>
      <c r="G99" s="92"/>
      <c r="H99" s="102"/>
      <c r="I99" s="92"/>
      <c r="J99" s="102"/>
      <c r="K99" s="96"/>
      <c r="L99" s="102"/>
      <c r="M99" s="92"/>
      <c r="N99" s="102"/>
    </row>
    <row r="101" spans="1:11" ht="12.75">
      <c r="A101" s="103" t="s">
        <v>1</v>
      </c>
      <c r="B101" s="103"/>
      <c r="C101" s="104"/>
      <c r="D101" s="46" t="s">
        <v>0</v>
      </c>
      <c r="E101" s="48"/>
      <c r="F101" s="48"/>
      <c r="G101" s="48"/>
      <c r="H101" s="48"/>
      <c r="I101" s="105"/>
      <c r="J101" s="105"/>
      <c r="K101" s="47"/>
    </row>
    <row r="102" spans="1:11" ht="12.75">
      <c r="A102" s="106" t="s">
        <v>7</v>
      </c>
      <c r="B102" s="106"/>
      <c r="C102" s="106" t="s">
        <v>7</v>
      </c>
      <c r="D102" s="106" t="s">
        <v>8</v>
      </c>
      <c r="E102" s="106" t="s">
        <v>9</v>
      </c>
      <c r="F102" s="106" t="s">
        <v>8</v>
      </c>
      <c r="G102" s="106" t="s">
        <v>8</v>
      </c>
      <c r="H102" s="106" t="s">
        <v>9</v>
      </c>
      <c r="I102" s="107" t="s">
        <v>10</v>
      </c>
      <c r="J102" s="107" t="s">
        <v>10</v>
      </c>
      <c r="K102" s="47"/>
    </row>
    <row r="103" spans="1:11" ht="12.75">
      <c r="A103" s="106" t="s">
        <v>13</v>
      </c>
      <c r="B103" s="106" t="s">
        <v>14</v>
      </c>
      <c r="C103" s="106" t="s">
        <v>15</v>
      </c>
      <c r="D103" s="106" t="s">
        <v>16</v>
      </c>
      <c r="E103" s="106" t="s">
        <v>16</v>
      </c>
      <c r="F103" s="106" t="s">
        <v>17</v>
      </c>
      <c r="G103" s="106" t="s">
        <v>18</v>
      </c>
      <c r="H103" s="106" t="s">
        <v>18</v>
      </c>
      <c r="I103" s="107" t="s">
        <v>16</v>
      </c>
      <c r="J103" s="107" t="s">
        <v>17</v>
      </c>
      <c r="K103" s="47"/>
    </row>
    <row r="104" spans="1:11" ht="12.75">
      <c r="A104" s="108" t="str">
        <f>A2</f>
        <v>BARNARD</v>
      </c>
      <c r="B104" s="83" t="str">
        <f>B2</f>
        <v>W</v>
      </c>
      <c r="C104" s="109"/>
      <c r="D104" s="62">
        <f>SUM(B29)</f>
        <v>1.6</v>
      </c>
      <c r="E104" s="62">
        <f>SUM(D104*2)</f>
        <v>3.2</v>
      </c>
      <c r="F104" s="62">
        <f>SUM(B24)</f>
        <v>14.9</v>
      </c>
      <c r="G104" s="62">
        <f>SUM(F104+D104)</f>
        <v>16.5</v>
      </c>
      <c r="H104" s="62">
        <f>SUM(E104+F104)</f>
        <v>18.1</v>
      </c>
      <c r="I104" s="110">
        <f>COUNTA(A25:A28)</f>
        <v>1</v>
      </c>
      <c r="J104" s="110">
        <f>COUNTA(A4:A23)</f>
        <v>1</v>
      </c>
      <c r="K104" s="47"/>
    </row>
    <row r="105" spans="1:11" ht="12.75">
      <c r="A105" s="108" t="str">
        <f>C2</f>
        <v>BEHR</v>
      </c>
      <c r="B105" s="83" t="str">
        <f>D2</f>
        <v>S</v>
      </c>
      <c r="C105" s="109"/>
      <c r="D105" s="62">
        <f>SUM(D29)</f>
        <v>0</v>
      </c>
      <c r="E105" s="62">
        <f aca="true" t="shared" si="2" ref="E105:E110">SUM(D105*2)</f>
        <v>0</v>
      </c>
      <c r="F105" s="62">
        <f>SUM(D24)</f>
        <v>7</v>
      </c>
      <c r="G105" s="62">
        <f aca="true" t="shared" si="3" ref="G105:G110">SUM(F105+D105)</f>
        <v>7</v>
      </c>
      <c r="H105" s="62">
        <f aca="true" t="shared" si="4" ref="H105:H110">SUM(E105+F105)</f>
        <v>7</v>
      </c>
      <c r="I105" s="110">
        <f>COUNTA(C25:C28)</f>
        <v>0</v>
      </c>
      <c r="J105" s="110">
        <f>COUNTA(C4:C23)</f>
        <v>1</v>
      </c>
      <c r="K105" s="47"/>
    </row>
    <row r="106" spans="1:11" ht="12.75">
      <c r="A106" s="108" t="str">
        <f>E2</f>
        <v>SHORT</v>
      </c>
      <c r="B106" s="83" t="str">
        <f>F2</f>
        <v>C</v>
      </c>
      <c r="C106" s="109"/>
      <c r="D106" s="62">
        <f>SUM(F29)</f>
        <v>1.5</v>
      </c>
      <c r="E106" s="62">
        <f t="shared" si="2"/>
        <v>3</v>
      </c>
      <c r="F106" s="62">
        <f>SUM(F24)</f>
        <v>0</v>
      </c>
      <c r="G106" s="62">
        <f t="shared" si="3"/>
        <v>1.5</v>
      </c>
      <c r="H106" s="62">
        <f t="shared" si="4"/>
        <v>3</v>
      </c>
      <c r="I106" s="110">
        <f>COUNTA(E25:E28)</f>
        <v>1</v>
      </c>
      <c r="J106" s="110">
        <f>COUNTA(E4:E23)</f>
        <v>0</v>
      </c>
      <c r="K106" s="47"/>
    </row>
    <row r="107" spans="1:11" ht="12.75">
      <c r="A107" s="108" t="str">
        <f>G2</f>
        <v>STRYDOM</v>
      </c>
      <c r="B107" s="83" t="str">
        <f>H2</f>
        <v>G</v>
      </c>
      <c r="C107" s="109"/>
      <c r="D107" s="62">
        <f>SUM(H29)</f>
        <v>0</v>
      </c>
      <c r="E107" s="62">
        <f t="shared" si="2"/>
        <v>0</v>
      </c>
      <c r="F107" s="62">
        <f>SUM(H24)</f>
        <v>0</v>
      </c>
      <c r="G107" s="62">
        <f t="shared" si="3"/>
        <v>0</v>
      </c>
      <c r="H107" s="62">
        <f t="shared" si="4"/>
        <v>0</v>
      </c>
      <c r="I107" s="110">
        <f>COUNTA(G25:G28)</f>
        <v>0</v>
      </c>
      <c r="J107" s="110">
        <f>COUNTA(G4:G23)</f>
        <v>0</v>
      </c>
      <c r="K107" s="47"/>
    </row>
    <row r="108" spans="1:11" ht="12.75">
      <c r="A108" s="108" t="str">
        <f>I2</f>
        <v>HAYWARD</v>
      </c>
      <c r="B108" s="83" t="str">
        <f>J2</f>
        <v>M</v>
      </c>
      <c r="C108" s="109"/>
      <c r="D108" s="62">
        <f>SUM(J29)</f>
        <v>0</v>
      </c>
      <c r="E108" s="62">
        <f t="shared" si="2"/>
        <v>0</v>
      </c>
      <c r="F108" s="62">
        <f>SUM(J24)</f>
        <v>0</v>
      </c>
      <c r="G108" s="62">
        <f t="shared" si="3"/>
        <v>0</v>
      </c>
      <c r="H108" s="62">
        <f t="shared" si="4"/>
        <v>0</v>
      </c>
      <c r="I108" s="110">
        <f>COUNTA(I25:I28)</f>
        <v>0</v>
      </c>
      <c r="J108" s="110">
        <f>COUNTA(I4:I23)</f>
        <v>0</v>
      </c>
      <c r="K108" s="47"/>
    </row>
    <row r="109" spans="1:11" ht="12.75">
      <c r="A109" s="108" t="str">
        <f>K2</f>
        <v>SAUERMAN</v>
      </c>
      <c r="B109" s="83" t="str">
        <f>L2</f>
        <v>J</v>
      </c>
      <c r="C109" s="109"/>
      <c r="D109" s="62">
        <f>SUM(L29)</f>
        <v>0</v>
      </c>
      <c r="E109" s="62">
        <f t="shared" si="2"/>
        <v>0</v>
      </c>
      <c r="F109" s="62">
        <f>SUM(L24)</f>
        <v>0</v>
      </c>
      <c r="G109" s="62">
        <f t="shared" si="3"/>
        <v>0</v>
      </c>
      <c r="H109" s="62">
        <f t="shared" si="4"/>
        <v>0</v>
      </c>
      <c r="I109" s="110">
        <f>COUNTA(K25:K28)</f>
        <v>0</v>
      </c>
      <c r="J109" s="110">
        <f>COUNTA(K4:K23)</f>
        <v>0</v>
      </c>
      <c r="K109" s="47"/>
    </row>
    <row r="110" spans="1:11" ht="13.5" thickBot="1">
      <c r="A110" s="108" t="str">
        <f>M2</f>
        <v>M</v>
      </c>
      <c r="B110" s="62" t="str">
        <f>N2</f>
        <v>N</v>
      </c>
      <c r="C110" s="109"/>
      <c r="D110" s="62"/>
      <c r="E110" s="62">
        <f t="shared" si="2"/>
        <v>0</v>
      </c>
      <c r="F110" s="62"/>
      <c r="G110" s="62">
        <f t="shared" si="3"/>
        <v>0</v>
      </c>
      <c r="H110" s="62">
        <f t="shared" si="4"/>
        <v>0</v>
      </c>
      <c r="I110" s="110">
        <f>COUNTA(M25:M28)</f>
        <v>0</v>
      </c>
      <c r="J110" s="110">
        <f>COUNTA(M4:M23)</f>
        <v>0</v>
      </c>
      <c r="K110" s="47"/>
    </row>
    <row r="111" spans="1:11" ht="14.25" thickBot="1" thickTop="1">
      <c r="A111" s="111" t="s">
        <v>19</v>
      </c>
      <c r="B111" s="112"/>
      <c r="C111" s="113"/>
      <c r="D111" s="114">
        <f aca="true" t="shared" si="5" ref="D111:J111">SUM(D104:D110)</f>
        <v>3.1</v>
      </c>
      <c r="E111" s="114">
        <f t="shared" si="5"/>
        <v>6.2</v>
      </c>
      <c r="F111" s="114">
        <f t="shared" si="5"/>
        <v>21.9</v>
      </c>
      <c r="G111" s="114">
        <f t="shared" si="5"/>
        <v>25</v>
      </c>
      <c r="H111" s="114">
        <f t="shared" si="5"/>
        <v>28.1</v>
      </c>
      <c r="I111" s="110">
        <f t="shared" si="5"/>
        <v>2</v>
      </c>
      <c r="J111" s="110">
        <f t="shared" si="5"/>
        <v>2</v>
      </c>
      <c r="K111" s="47"/>
    </row>
    <row r="112" spans="1:11" ht="13.5" thickTop="1">
      <c r="A112" s="77"/>
      <c r="B112" s="77"/>
      <c r="C112" s="77"/>
      <c r="D112" s="115"/>
      <c r="E112" s="115"/>
      <c r="F112" s="115"/>
      <c r="G112" s="115"/>
      <c r="H112" s="115"/>
      <c r="I112" s="60"/>
      <c r="J112" s="60"/>
      <c r="K112" s="47"/>
    </row>
    <row r="113" spans="1:11" ht="12.75">
      <c r="A113" s="103" t="s">
        <v>1</v>
      </c>
      <c r="B113" s="103"/>
      <c r="C113" s="104"/>
      <c r="D113" s="46" t="s">
        <v>20</v>
      </c>
      <c r="E113" s="48"/>
      <c r="F113" s="48"/>
      <c r="G113" s="48"/>
      <c r="H113" s="48"/>
      <c r="I113" s="105"/>
      <c r="J113" s="105"/>
      <c r="K113" s="47"/>
    </row>
    <row r="114" spans="1:11" ht="12.75">
      <c r="A114" s="106" t="s">
        <v>7</v>
      </c>
      <c r="B114" s="106"/>
      <c r="C114" s="106" t="s">
        <v>7</v>
      </c>
      <c r="D114" s="106" t="s">
        <v>8</v>
      </c>
      <c r="E114" s="106" t="s">
        <v>9</v>
      </c>
      <c r="F114" s="106" t="s">
        <v>8</v>
      </c>
      <c r="G114" s="106" t="s">
        <v>8</v>
      </c>
      <c r="H114" s="106" t="s">
        <v>9</v>
      </c>
      <c r="I114" s="107" t="s">
        <v>10</v>
      </c>
      <c r="J114" s="107" t="s">
        <v>10</v>
      </c>
      <c r="K114" s="47"/>
    </row>
    <row r="115" spans="1:11" ht="12.75">
      <c r="A115" s="106" t="s">
        <v>13</v>
      </c>
      <c r="B115" s="106" t="s">
        <v>14</v>
      </c>
      <c r="C115" s="106" t="s">
        <v>15</v>
      </c>
      <c r="D115" s="106" t="s">
        <v>16</v>
      </c>
      <c r="E115" s="106" t="s">
        <v>16</v>
      </c>
      <c r="F115" s="106" t="s">
        <v>17</v>
      </c>
      <c r="G115" s="106" t="s">
        <v>18</v>
      </c>
      <c r="H115" s="106" t="s">
        <v>18</v>
      </c>
      <c r="I115" s="107" t="s">
        <v>16</v>
      </c>
      <c r="J115" s="107" t="s">
        <v>17</v>
      </c>
      <c r="K115" s="47"/>
    </row>
    <row r="116" spans="1:11" ht="12.75">
      <c r="A116" s="108" t="str">
        <f>A2</f>
        <v>BARNARD</v>
      </c>
      <c r="B116" s="83" t="str">
        <f>B2</f>
        <v>W</v>
      </c>
      <c r="C116" s="109"/>
      <c r="D116" s="62">
        <f>SUM(B61)</f>
        <v>0</v>
      </c>
      <c r="E116" s="62">
        <f>SUM(D116*2)</f>
        <v>0</v>
      </c>
      <c r="F116" s="62">
        <f>SUM(B54)</f>
        <v>0</v>
      </c>
      <c r="G116" s="62">
        <f>SUM(F116+D116)</f>
        <v>0</v>
      </c>
      <c r="H116" s="62">
        <f>SUM(E116+F116)</f>
        <v>0</v>
      </c>
      <c r="I116" s="110">
        <f>COUNTA(A55:A61)</f>
        <v>0</v>
      </c>
      <c r="J116" s="110">
        <f>COUNTA(A34:A53)</f>
        <v>0</v>
      </c>
      <c r="K116" s="47"/>
    </row>
    <row r="117" spans="1:11" ht="12.75">
      <c r="A117" s="108" t="str">
        <f>C2</f>
        <v>BEHR</v>
      </c>
      <c r="B117" s="83" t="str">
        <f>D2</f>
        <v>S</v>
      </c>
      <c r="C117" s="109"/>
      <c r="D117" s="62">
        <f>SUM(D61)</f>
        <v>0</v>
      </c>
      <c r="E117" s="62">
        <f aca="true" t="shared" si="6" ref="E117:E122">SUM(D117*2)</f>
        <v>0</v>
      </c>
      <c r="F117" s="62">
        <f>SUM(D54)</f>
        <v>7.1</v>
      </c>
      <c r="G117" s="62">
        <f aca="true" t="shared" si="7" ref="G117:G122">SUM(F117+D117)</f>
        <v>7.1</v>
      </c>
      <c r="H117" s="62">
        <f aca="true" t="shared" si="8" ref="H117:H122">SUM(E117+F117)</f>
        <v>7.1</v>
      </c>
      <c r="I117" s="110">
        <f>COUNTA(C55:C61)</f>
        <v>0</v>
      </c>
      <c r="J117" s="110">
        <f>COUNTA(C34:C53)</f>
        <v>2</v>
      </c>
      <c r="K117" s="47"/>
    </row>
    <row r="118" spans="1:11" ht="12.75">
      <c r="A118" s="108" t="str">
        <f>E2</f>
        <v>SHORT</v>
      </c>
      <c r="B118" s="83" t="str">
        <f>F2</f>
        <v>C</v>
      </c>
      <c r="C118" s="109"/>
      <c r="D118" s="62">
        <f>SUM(F61)</f>
        <v>0</v>
      </c>
      <c r="E118" s="62">
        <f t="shared" si="6"/>
        <v>0</v>
      </c>
      <c r="F118" s="62">
        <f>SUM(F54)</f>
        <v>0</v>
      </c>
      <c r="G118" s="62">
        <f t="shared" si="7"/>
        <v>0</v>
      </c>
      <c r="H118" s="62">
        <f t="shared" si="8"/>
        <v>0</v>
      </c>
      <c r="I118" s="110">
        <f>COUNTA(E55:E61)</f>
        <v>0</v>
      </c>
      <c r="J118" s="110">
        <f>COUNTA(E34:E53)</f>
        <v>0</v>
      </c>
      <c r="K118" s="47"/>
    </row>
    <row r="119" spans="1:11" ht="12.75">
      <c r="A119" s="108" t="str">
        <f>G2</f>
        <v>STRYDOM</v>
      </c>
      <c r="B119" s="83" t="str">
        <f>H2</f>
        <v>G</v>
      </c>
      <c r="C119" s="109"/>
      <c r="D119" s="62">
        <f>SUM(H61)</f>
        <v>0</v>
      </c>
      <c r="E119" s="62">
        <f t="shared" si="6"/>
        <v>0</v>
      </c>
      <c r="F119" s="62">
        <f>SUM(H54)</f>
        <v>0</v>
      </c>
      <c r="G119" s="62">
        <f t="shared" si="7"/>
        <v>0</v>
      </c>
      <c r="H119" s="62">
        <f t="shared" si="8"/>
        <v>0</v>
      </c>
      <c r="I119" s="110">
        <f>COUNTA(G55:G61)</f>
        <v>0</v>
      </c>
      <c r="J119" s="110">
        <f>COUNTA(G34:G53)</f>
        <v>0</v>
      </c>
      <c r="K119" s="47"/>
    </row>
    <row r="120" spans="1:11" ht="12.75">
      <c r="A120" s="108" t="str">
        <f>I2</f>
        <v>HAYWARD</v>
      </c>
      <c r="B120" s="83" t="str">
        <f>J2</f>
        <v>M</v>
      </c>
      <c r="C120" s="109"/>
      <c r="D120" s="62">
        <f>SUM(J61)</f>
        <v>0</v>
      </c>
      <c r="E120" s="62">
        <f t="shared" si="6"/>
        <v>0</v>
      </c>
      <c r="F120" s="62">
        <f>SUM(J54)</f>
        <v>0</v>
      </c>
      <c r="G120" s="62">
        <f t="shared" si="7"/>
        <v>0</v>
      </c>
      <c r="H120" s="62">
        <f t="shared" si="8"/>
        <v>0</v>
      </c>
      <c r="I120" s="110">
        <f>COUNTA(I55:I61)</f>
        <v>0</v>
      </c>
      <c r="J120" s="110">
        <f>COUNTA(I34:I53)</f>
        <v>0</v>
      </c>
      <c r="K120" s="47"/>
    </row>
    <row r="121" spans="1:11" ht="12.75">
      <c r="A121" s="108" t="str">
        <f>K2</f>
        <v>SAUERMAN</v>
      </c>
      <c r="B121" s="83" t="str">
        <f>L2</f>
        <v>J</v>
      </c>
      <c r="C121" s="109"/>
      <c r="D121" s="62">
        <f>SUM(L61)</f>
        <v>0</v>
      </c>
      <c r="E121" s="62">
        <f t="shared" si="6"/>
        <v>0</v>
      </c>
      <c r="F121" s="62">
        <f>SUM(L54)</f>
        <v>0</v>
      </c>
      <c r="G121" s="62">
        <f t="shared" si="7"/>
        <v>0</v>
      </c>
      <c r="H121" s="62">
        <f t="shared" si="8"/>
        <v>0</v>
      </c>
      <c r="I121" s="110">
        <f>COUNTA(K55:K61)</f>
        <v>0</v>
      </c>
      <c r="J121" s="110">
        <f>COUNTA(K34:K53)</f>
        <v>0</v>
      </c>
      <c r="K121" s="47"/>
    </row>
    <row r="122" spans="1:11" ht="13.5" thickBot="1">
      <c r="A122" s="108" t="str">
        <f>M2</f>
        <v>M</v>
      </c>
      <c r="B122" s="62" t="str">
        <f>N2</f>
        <v>N</v>
      </c>
      <c r="C122" s="109"/>
      <c r="D122" s="62"/>
      <c r="E122" s="62">
        <f t="shared" si="6"/>
        <v>0</v>
      </c>
      <c r="F122" s="62"/>
      <c r="G122" s="62">
        <f t="shared" si="7"/>
        <v>0</v>
      </c>
      <c r="H122" s="62">
        <f t="shared" si="8"/>
        <v>0</v>
      </c>
      <c r="I122" s="110">
        <f>COUNTA(M55:M61)</f>
        <v>0</v>
      </c>
      <c r="J122" s="110">
        <f>COUNTA(M34:M53)</f>
        <v>0</v>
      </c>
      <c r="K122" s="47"/>
    </row>
    <row r="123" spans="1:11" ht="14.25" thickBot="1" thickTop="1">
      <c r="A123" s="111" t="s">
        <v>19</v>
      </c>
      <c r="B123" s="112"/>
      <c r="C123" s="113"/>
      <c r="D123" s="114">
        <f aca="true" t="shared" si="9" ref="D123:J123">SUM(D116:D122)</f>
        <v>0</v>
      </c>
      <c r="E123" s="114">
        <f t="shared" si="9"/>
        <v>0</v>
      </c>
      <c r="F123" s="114">
        <f t="shared" si="9"/>
        <v>7.1</v>
      </c>
      <c r="G123" s="114">
        <f t="shared" si="9"/>
        <v>7.1</v>
      </c>
      <c r="H123" s="114">
        <f t="shared" si="9"/>
        <v>7.1</v>
      </c>
      <c r="I123" s="110">
        <f t="shared" si="9"/>
        <v>0</v>
      </c>
      <c r="J123" s="110">
        <f t="shared" si="9"/>
        <v>2</v>
      </c>
      <c r="K123" s="47"/>
    </row>
    <row r="124" spans="1:11" ht="13.5" thickTop="1">
      <c r="A124" s="77"/>
      <c r="B124" s="77"/>
      <c r="C124" s="77"/>
      <c r="D124" s="116"/>
      <c r="E124" s="116"/>
      <c r="F124" s="116"/>
      <c r="G124" s="116"/>
      <c r="H124" s="116"/>
      <c r="I124" s="60"/>
      <c r="J124" s="60"/>
      <c r="K124" s="47"/>
    </row>
    <row r="125" spans="1:11" ht="12.75">
      <c r="A125" s="103" t="s">
        <v>1</v>
      </c>
      <c r="B125" s="103"/>
      <c r="C125" s="104"/>
      <c r="D125" s="46" t="s">
        <v>135</v>
      </c>
      <c r="E125" s="48"/>
      <c r="F125" s="48"/>
      <c r="G125" s="48"/>
      <c r="H125" s="48"/>
      <c r="I125" s="105"/>
      <c r="J125" s="105"/>
      <c r="K125" s="47"/>
    </row>
    <row r="126" spans="1:11" ht="12.75">
      <c r="A126" s="106" t="s">
        <v>7</v>
      </c>
      <c r="B126" s="106"/>
      <c r="C126" s="106" t="s">
        <v>7</v>
      </c>
      <c r="D126" s="106" t="s">
        <v>8</v>
      </c>
      <c r="E126" s="106" t="s">
        <v>9</v>
      </c>
      <c r="F126" s="106" t="s">
        <v>8</v>
      </c>
      <c r="G126" s="106" t="s">
        <v>8</v>
      </c>
      <c r="H126" s="106" t="s">
        <v>9</v>
      </c>
      <c r="I126" s="107" t="s">
        <v>10</v>
      </c>
      <c r="J126" s="107" t="s">
        <v>10</v>
      </c>
      <c r="K126" s="47"/>
    </row>
    <row r="127" spans="1:11" ht="12.75">
      <c r="A127" s="106" t="s">
        <v>13</v>
      </c>
      <c r="B127" s="106" t="s">
        <v>14</v>
      </c>
      <c r="C127" s="106" t="s">
        <v>15</v>
      </c>
      <c r="D127" s="106" t="s">
        <v>16</v>
      </c>
      <c r="E127" s="106" t="s">
        <v>16</v>
      </c>
      <c r="F127" s="106" t="s">
        <v>17</v>
      </c>
      <c r="G127" s="106" t="s">
        <v>18</v>
      </c>
      <c r="H127" s="106" t="s">
        <v>18</v>
      </c>
      <c r="I127" s="107" t="s">
        <v>16</v>
      </c>
      <c r="J127" s="107" t="s">
        <v>17</v>
      </c>
      <c r="K127" s="47"/>
    </row>
    <row r="128" spans="1:11" ht="12.75">
      <c r="A128" s="108" t="str">
        <f>A2</f>
        <v>BARNARD</v>
      </c>
      <c r="B128" s="83" t="str">
        <f>B2</f>
        <v>W</v>
      </c>
      <c r="C128" s="109"/>
      <c r="D128" s="62">
        <f>SUM(B93)</f>
        <v>0</v>
      </c>
      <c r="E128" s="62">
        <f>SUM(D128*2)</f>
        <v>0</v>
      </c>
      <c r="F128" s="62">
        <f>SUM(B84)</f>
        <v>0</v>
      </c>
      <c r="G128" s="62">
        <f aca="true" t="shared" si="10" ref="G128:G134">SUM(F128+D128)</f>
        <v>0</v>
      </c>
      <c r="H128" s="62">
        <f aca="true" t="shared" si="11" ref="H128:H134">SUM(E128+F128)</f>
        <v>0</v>
      </c>
      <c r="I128" s="110">
        <f>COUNTA(A85:A92)</f>
        <v>0</v>
      </c>
      <c r="J128" s="110">
        <f>COUNTA(A67:A83)</f>
        <v>0</v>
      </c>
      <c r="K128" s="47"/>
    </row>
    <row r="129" spans="1:11" ht="12.75">
      <c r="A129" s="108" t="str">
        <f>C2</f>
        <v>BEHR</v>
      </c>
      <c r="B129" s="83" t="str">
        <f>D2</f>
        <v>S</v>
      </c>
      <c r="C129" s="109"/>
      <c r="D129" s="62">
        <f>SUM(D93)</f>
        <v>1.9</v>
      </c>
      <c r="E129" s="62">
        <f aca="true" t="shared" si="12" ref="E129:E134">SUM(D129*2)</f>
        <v>3.8</v>
      </c>
      <c r="F129" s="62">
        <f>SUM(D84)</f>
        <v>5.1</v>
      </c>
      <c r="G129" s="62">
        <f t="shared" si="10"/>
        <v>7</v>
      </c>
      <c r="H129" s="62">
        <f t="shared" si="11"/>
        <v>8.899999999999999</v>
      </c>
      <c r="I129" s="110">
        <f>COUNTA(C85:C92)</f>
        <v>1</v>
      </c>
      <c r="J129" s="110">
        <f>COUNTA(C67:C83)</f>
        <v>2</v>
      </c>
      <c r="K129" s="47"/>
    </row>
    <row r="130" spans="1:11" ht="12.75">
      <c r="A130" s="108" t="str">
        <f>E2</f>
        <v>SHORT</v>
      </c>
      <c r="B130" s="83" t="str">
        <f>F2</f>
        <v>C</v>
      </c>
      <c r="C130" s="109"/>
      <c r="D130" s="62">
        <f>SUM(F93)</f>
        <v>0</v>
      </c>
      <c r="E130" s="62">
        <f t="shared" si="12"/>
        <v>0</v>
      </c>
      <c r="F130" s="62">
        <f>SUM(F84)</f>
        <v>0</v>
      </c>
      <c r="G130" s="62">
        <f t="shared" si="10"/>
        <v>0</v>
      </c>
      <c r="H130" s="62">
        <f t="shared" si="11"/>
        <v>0</v>
      </c>
      <c r="I130" s="110">
        <f>COUNTA(E85:E92)</f>
        <v>0</v>
      </c>
      <c r="J130" s="110">
        <f>COUNTA(E67:E83)</f>
        <v>0</v>
      </c>
      <c r="K130" s="47"/>
    </row>
    <row r="131" spans="1:11" ht="12.75">
      <c r="A131" s="108" t="str">
        <f>G2</f>
        <v>STRYDOM</v>
      </c>
      <c r="B131" s="83" t="str">
        <f>H2</f>
        <v>G</v>
      </c>
      <c r="C131" s="109"/>
      <c r="D131" s="62">
        <f>SUM(H93)</f>
        <v>0</v>
      </c>
      <c r="E131" s="62">
        <f t="shared" si="12"/>
        <v>0</v>
      </c>
      <c r="F131" s="62">
        <f>SUM(H84)</f>
        <v>2</v>
      </c>
      <c r="G131" s="62">
        <f t="shared" si="10"/>
        <v>2</v>
      </c>
      <c r="H131" s="62">
        <f t="shared" si="11"/>
        <v>2</v>
      </c>
      <c r="I131" s="110">
        <f>COUNTA(G85:G92)</f>
        <v>0</v>
      </c>
      <c r="J131" s="110">
        <f>COUNTA(G67:G83)</f>
        <v>1</v>
      </c>
      <c r="K131" s="47"/>
    </row>
    <row r="132" spans="1:11" ht="12.75">
      <c r="A132" s="108" t="str">
        <f>I2</f>
        <v>HAYWARD</v>
      </c>
      <c r="B132" s="83" t="str">
        <f>J2</f>
        <v>M</v>
      </c>
      <c r="C132" s="109"/>
      <c r="D132" s="62">
        <f>SUM(J93)</f>
        <v>0</v>
      </c>
      <c r="E132" s="62">
        <f t="shared" si="12"/>
        <v>0</v>
      </c>
      <c r="F132" s="62">
        <f>SUM(J84)</f>
        <v>0</v>
      </c>
      <c r="G132" s="62">
        <f t="shared" si="10"/>
        <v>0</v>
      </c>
      <c r="H132" s="62">
        <f t="shared" si="11"/>
        <v>0</v>
      </c>
      <c r="I132" s="110">
        <f>COUNTA(I85:I92)</f>
        <v>0</v>
      </c>
      <c r="J132" s="110">
        <f>COUNTA(I67:I83)</f>
        <v>0</v>
      </c>
      <c r="K132" s="47"/>
    </row>
    <row r="133" spans="1:11" ht="12.75">
      <c r="A133" s="108" t="str">
        <f>K2</f>
        <v>SAUERMAN</v>
      </c>
      <c r="B133" s="83" t="str">
        <f>L2</f>
        <v>J</v>
      </c>
      <c r="C133" s="109"/>
      <c r="D133" s="62">
        <f>SUM(L93)</f>
        <v>0</v>
      </c>
      <c r="E133" s="62">
        <f t="shared" si="12"/>
        <v>0</v>
      </c>
      <c r="F133" s="62">
        <f>SUM(L84)</f>
        <v>0</v>
      </c>
      <c r="G133" s="62">
        <f t="shared" si="10"/>
        <v>0</v>
      </c>
      <c r="H133" s="62">
        <f t="shared" si="11"/>
        <v>0</v>
      </c>
      <c r="I133" s="110">
        <f>COUNTA(K85:K92)</f>
        <v>0</v>
      </c>
      <c r="J133" s="110">
        <f>COUNTA(K67:K83)</f>
        <v>0</v>
      </c>
      <c r="K133" s="47"/>
    </row>
    <row r="134" spans="1:11" ht="13.5" thickBot="1">
      <c r="A134" s="108" t="str">
        <f>M2</f>
        <v>M</v>
      </c>
      <c r="B134" s="62" t="str">
        <f>N2</f>
        <v>N</v>
      </c>
      <c r="C134" s="109"/>
      <c r="D134" s="62">
        <f>SUM(N93)</f>
        <v>0</v>
      </c>
      <c r="E134" s="62">
        <f t="shared" si="12"/>
        <v>0</v>
      </c>
      <c r="F134" s="62">
        <f>SUM(N84)</f>
        <v>0</v>
      </c>
      <c r="G134" s="62">
        <f t="shared" si="10"/>
        <v>0</v>
      </c>
      <c r="H134" s="62">
        <f t="shared" si="11"/>
        <v>0</v>
      </c>
      <c r="I134" s="110">
        <f>COUNTA(K86:K93)</f>
        <v>0</v>
      </c>
      <c r="J134" s="110">
        <f>COUNTA(K68:K84)</f>
        <v>0</v>
      </c>
      <c r="K134" s="47"/>
    </row>
    <row r="135" spans="1:11" ht="14.25" thickBot="1" thickTop="1">
      <c r="A135" s="111" t="s">
        <v>19</v>
      </c>
      <c r="B135" s="112"/>
      <c r="C135" s="113"/>
      <c r="D135" s="114">
        <f>SUM(D128:D134)</f>
        <v>1.9</v>
      </c>
      <c r="E135" s="114">
        <f aca="true" t="shared" si="13" ref="E135:J135">SUM(E128:E134)</f>
        <v>3.8</v>
      </c>
      <c r="F135" s="114">
        <f t="shared" si="13"/>
        <v>7.1</v>
      </c>
      <c r="G135" s="114">
        <f t="shared" si="13"/>
        <v>9</v>
      </c>
      <c r="H135" s="114">
        <f t="shared" si="13"/>
        <v>10.899999999999999</v>
      </c>
      <c r="I135" s="110">
        <f t="shared" si="13"/>
        <v>1</v>
      </c>
      <c r="J135" s="110">
        <f t="shared" si="13"/>
        <v>3</v>
      </c>
      <c r="K135" s="47"/>
    </row>
    <row r="136" spans="1:11" ht="13.5" thickTop="1">
      <c r="A136" s="77"/>
      <c r="B136" s="77"/>
      <c r="C136" s="77"/>
      <c r="D136" s="116"/>
      <c r="E136" s="116"/>
      <c r="F136" s="116"/>
      <c r="G136" s="116"/>
      <c r="H136" s="116"/>
      <c r="I136" s="60"/>
      <c r="J136" s="60"/>
      <c r="K136" s="47"/>
    </row>
    <row r="137" spans="1:11" ht="12.75">
      <c r="A137" s="47"/>
      <c r="B137" s="47"/>
      <c r="C137" s="47"/>
      <c r="D137" s="117"/>
      <c r="E137" s="117"/>
      <c r="F137" s="117"/>
      <c r="G137" s="117"/>
      <c r="H137" s="117"/>
      <c r="I137" s="105"/>
      <c r="J137" s="105"/>
      <c r="K137" s="47"/>
    </row>
    <row r="138" spans="1:11" ht="12.75">
      <c r="A138" s="47"/>
      <c r="B138" s="47"/>
      <c r="C138" s="47"/>
      <c r="D138" s="117"/>
      <c r="E138" s="117"/>
      <c r="F138" s="117"/>
      <c r="G138" s="117"/>
      <c r="H138" s="117"/>
      <c r="I138" s="105"/>
      <c r="J138" s="105"/>
      <c r="K138" s="47"/>
    </row>
    <row r="139" spans="1:11" ht="12.75">
      <c r="A139" s="47"/>
      <c r="B139" s="47"/>
      <c r="C139" s="47"/>
      <c r="D139" s="117"/>
      <c r="E139" s="117"/>
      <c r="F139" s="117"/>
      <c r="G139" s="117"/>
      <c r="H139" s="117"/>
      <c r="I139" s="105"/>
      <c r="J139" s="105"/>
      <c r="K139" s="47"/>
    </row>
    <row r="140" spans="1:11" ht="12.75">
      <c r="A140" s="47"/>
      <c r="B140" s="47"/>
      <c r="C140" s="47"/>
      <c r="D140" s="117"/>
      <c r="E140" s="117"/>
      <c r="F140" s="117"/>
      <c r="G140" s="117"/>
      <c r="H140" s="117"/>
      <c r="I140" s="105"/>
      <c r="J140" s="105"/>
      <c r="K140" s="47"/>
    </row>
    <row r="141" spans="1:11" ht="12.75">
      <c r="A141" s="103" t="s">
        <v>21</v>
      </c>
      <c r="B141" s="103"/>
      <c r="C141" s="104"/>
      <c r="D141" s="117"/>
      <c r="E141" s="117"/>
      <c r="F141" s="117"/>
      <c r="G141" s="117"/>
      <c r="H141" s="117"/>
      <c r="I141" s="105"/>
      <c r="J141" s="105"/>
      <c r="K141" s="47"/>
    </row>
    <row r="142" spans="1:11" ht="12.75">
      <c r="A142" s="47"/>
      <c r="B142" s="47"/>
      <c r="C142" s="47"/>
      <c r="D142" s="117"/>
      <c r="E142" s="117"/>
      <c r="F142" s="117"/>
      <c r="G142" s="117"/>
      <c r="H142" s="117"/>
      <c r="I142" s="105"/>
      <c r="J142" s="105"/>
      <c r="K142" s="47"/>
    </row>
    <row r="143" spans="1:11" ht="12.75">
      <c r="A143" s="106" t="s">
        <v>7</v>
      </c>
      <c r="B143" s="106"/>
      <c r="C143" s="106" t="s">
        <v>7</v>
      </c>
      <c r="D143" s="118" t="s">
        <v>8</v>
      </c>
      <c r="E143" s="118" t="s">
        <v>9</v>
      </c>
      <c r="F143" s="118" t="s">
        <v>8</v>
      </c>
      <c r="G143" s="118" t="s">
        <v>8</v>
      </c>
      <c r="H143" s="118" t="s">
        <v>9</v>
      </c>
      <c r="I143" s="107" t="s">
        <v>10</v>
      </c>
      <c r="J143" s="107" t="s">
        <v>10</v>
      </c>
      <c r="K143" s="106" t="s">
        <v>22</v>
      </c>
    </row>
    <row r="144" spans="1:11" ht="12.75">
      <c r="A144" s="106" t="s">
        <v>13</v>
      </c>
      <c r="B144" s="106" t="s">
        <v>14</v>
      </c>
      <c r="C144" s="106" t="s">
        <v>15</v>
      </c>
      <c r="D144" s="118" t="s">
        <v>16</v>
      </c>
      <c r="E144" s="118" t="s">
        <v>16</v>
      </c>
      <c r="F144" s="118" t="s">
        <v>17</v>
      </c>
      <c r="G144" s="118" t="s">
        <v>18</v>
      </c>
      <c r="H144" s="118" t="s">
        <v>18</v>
      </c>
      <c r="I144" s="107" t="s">
        <v>16</v>
      </c>
      <c r="J144" s="107" t="s">
        <v>17</v>
      </c>
      <c r="K144" s="106" t="s">
        <v>23</v>
      </c>
    </row>
    <row r="145" spans="1:11" ht="12.75">
      <c r="A145" s="108" t="str">
        <f>A2</f>
        <v>BARNARD</v>
      </c>
      <c r="B145" s="83" t="str">
        <f>B2</f>
        <v>W</v>
      </c>
      <c r="C145" s="109"/>
      <c r="D145" s="62">
        <f aca="true" t="shared" si="14" ref="D145:E151">SUM(D128+D116+D104)</f>
        <v>1.6</v>
      </c>
      <c r="E145" s="62">
        <f t="shared" si="14"/>
        <v>3.2</v>
      </c>
      <c r="F145" s="62">
        <f aca="true" t="shared" si="15" ref="F145:F151">SUM(F104+F116+F128)</f>
        <v>14.9</v>
      </c>
      <c r="G145" s="62">
        <f aca="true" t="shared" si="16" ref="G145:H151">SUM(G128+G116+G104)</f>
        <v>16.5</v>
      </c>
      <c r="H145" s="63">
        <f t="shared" si="16"/>
        <v>18.1</v>
      </c>
      <c r="I145" s="110">
        <f aca="true" t="shared" si="17" ref="I145:J151">SUM(I104+I116+I128)</f>
        <v>1</v>
      </c>
      <c r="J145" s="110">
        <f t="shared" si="17"/>
        <v>1</v>
      </c>
      <c r="K145" s="110">
        <f>SUM(I145:J145)</f>
        <v>2</v>
      </c>
    </row>
    <row r="146" spans="1:11" ht="12.75">
      <c r="A146" s="108" t="str">
        <f>C2</f>
        <v>BEHR</v>
      </c>
      <c r="B146" s="83" t="str">
        <f>D2</f>
        <v>S</v>
      </c>
      <c r="C146" s="109"/>
      <c r="D146" s="62">
        <f t="shared" si="14"/>
        <v>1.9</v>
      </c>
      <c r="E146" s="62">
        <f t="shared" si="14"/>
        <v>3.8</v>
      </c>
      <c r="F146" s="62">
        <f t="shared" si="15"/>
        <v>19.2</v>
      </c>
      <c r="G146" s="62">
        <f t="shared" si="16"/>
        <v>21.1</v>
      </c>
      <c r="H146" s="63">
        <f t="shared" si="16"/>
        <v>23</v>
      </c>
      <c r="I146" s="110">
        <f t="shared" si="17"/>
        <v>1</v>
      </c>
      <c r="J146" s="110">
        <f t="shared" si="17"/>
        <v>5</v>
      </c>
      <c r="K146" s="110">
        <f aca="true" t="shared" si="18" ref="K146:K151">SUM(I146:J146)</f>
        <v>6</v>
      </c>
    </row>
    <row r="147" spans="1:11" ht="12.75">
      <c r="A147" s="108" t="str">
        <f>E2</f>
        <v>SHORT</v>
      </c>
      <c r="B147" s="83" t="str">
        <f>F2</f>
        <v>C</v>
      </c>
      <c r="C147" s="109"/>
      <c r="D147" s="62">
        <f t="shared" si="14"/>
        <v>1.5</v>
      </c>
      <c r="E147" s="62">
        <f t="shared" si="14"/>
        <v>3</v>
      </c>
      <c r="F147" s="62">
        <f t="shared" si="15"/>
        <v>0</v>
      </c>
      <c r="G147" s="62">
        <f t="shared" si="16"/>
        <v>1.5</v>
      </c>
      <c r="H147" s="63">
        <f t="shared" si="16"/>
        <v>3</v>
      </c>
      <c r="I147" s="110">
        <f t="shared" si="17"/>
        <v>1</v>
      </c>
      <c r="J147" s="110">
        <f t="shared" si="17"/>
        <v>0</v>
      </c>
      <c r="K147" s="110">
        <f t="shared" si="18"/>
        <v>1</v>
      </c>
    </row>
    <row r="148" spans="1:11" ht="12.75">
      <c r="A148" s="108" t="str">
        <f>G2</f>
        <v>STRYDOM</v>
      </c>
      <c r="B148" s="83" t="str">
        <f>H2</f>
        <v>G</v>
      </c>
      <c r="C148" s="109"/>
      <c r="D148" s="62">
        <f t="shared" si="14"/>
        <v>0</v>
      </c>
      <c r="E148" s="62">
        <f t="shared" si="14"/>
        <v>0</v>
      </c>
      <c r="F148" s="62">
        <f t="shared" si="15"/>
        <v>2</v>
      </c>
      <c r="G148" s="62">
        <f t="shared" si="16"/>
        <v>2</v>
      </c>
      <c r="H148" s="63">
        <f t="shared" si="16"/>
        <v>2</v>
      </c>
      <c r="I148" s="110">
        <f t="shared" si="17"/>
        <v>0</v>
      </c>
      <c r="J148" s="110">
        <f t="shared" si="17"/>
        <v>1</v>
      </c>
      <c r="K148" s="110">
        <f t="shared" si="18"/>
        <v>1</v>
      </c>
    </row>
    <row r="149" spans="1:11" ht="12.75">
      <c r="A149" s="108" t="str">
        <f>I2</f>
        <v>HAYWARD</v>
      </c>
      <c r="B149" s="83" t="str">
        <f>J2</f>
        <v>M</v>
      </c>
      <c r="C149" s="109"/>
      <c r="D149" s="62">
        <f t="shared" si="14"/>
        <v>0</v>
      </c>
      <c r="E149" s="62">
        <f t="shared" si="14"/>
        <v>0</v>
      </c>
      <c r="F149" s="62">
        <f t="shared" si="15"/>
        <v>0</v>
      </c>
      <c r="G149" s="62">
        <f t="shared" si="16"/>
        <v>0</v>
      </c>
      <c r="H149" s="63">
        <f t="shared" si="16"/>
        <v>0</v>
      </c>
      <c r="I149" s="110">
        <f t="shared" si="17"/>
        <v>0</v>
      </c>
      <c r="J149" s="110">
        <f t="shared" si="17"/>
        <v>0</v>
      </c>
      <c r="K149" s="110">
        <f t="shared" si="18"/>
        <v>0</v>
      </c>
    </row>
    <row r="150" spans="1:11" ht="12.75">
      <c r="A150" s="108" t="str">
        <f>K2</f>
        <v>SAUERMAN</v>
      </c>
      <c r="B150" s="83" t="str">
        <f>L2</f>
        <v>J</v>
      </c>
      <c r="C150" s="109"/>
      <c r="D150" s="62">
        <f t="shared" si="14"/>
        <v>0</v>
      </c>
      <c r="E150" s="62">
        <f t="shared" si="14"/>
        <v>0</v>
      </c>
      <c r="F150" s="62">
        <f t="shared" si="15"/>
        <v>0</v>
      </c>
      <c r="G150" s="62">
        <f t="shared" si="16"/>
        <v>0</v>
      </c>
      <c r="H150" s="63">
        <f t="shared" si="16"/>
        <v>0</v>
      </c>
      <c r="I150" s="110">
        <f t="shared" si="17"/>
        <v>0</v>
      </c>
      <c r="J150" s="110">
        <f t="shared" si="17"/>
        <v>0</v>
      </c>
      <c r="K150" s="110">
        <f t="shared" si="18"/>
        <v>0</v>
      </c>
    </row>
    <row r="151" spans="1:11" ht="13.5" thickBot="1">
      <c r="A151" s="108"/>
      <c r="B151" s="83"/>
      <c r="C151" s="109"/>
      <c r="D151" s="62">
        <f t="shared" si="14"/>
        <v>0</v>
      </c>
      <c r="E151" s="62">
        <f t="shared" si="14"/>
        <v>0</v>
      </c>
      <c r="F151" s="62">
        <f t="shared" si="15"/>
        <v>0</v>
      </c>
      <c r="G151" s="62">
        <f t="shared" si="16"/>
        <v>0</v>
      </c>
      <c r="H151" s="63">
        <f t="shared" si="16"/>
        <v>0</v>
      </c>
      <c r="I151" s="110">
        <f t="shared" si="17"/>
        <v>0</v>
      </c>
      <c r="J151" s="110">
        <f t="shared" si="17"/>
        <v>0</v>
      </c>
      <c r="K151" s="110">
        <f t="shared" si="18"/>
        <v>0</v>
      </c>
    </row>
    <row r="152" spans="1:11" ht="14.25" thickBot="1" thickTop="1">
      <c r="A152" s="111" t="s">
        <v>24</v>
      </c>
      <c r="B152" s="112"/>
      <c r="C152" s="119" t="s">
        <v>1</v>
      </c>
      <c r="D152" s="114">
        <f aca="true" t="shared" si="19" ref="D152:K152">SUM(D145:D151)</f>
        <v>5</v>
      </c>
      <c r="E152" s="114">
        <f t="shared" si="19"/>
        <v>10</v>
      </c>
      <c r="F152" s="114">
        <f t="shared" si="19"/>
        <v>36.1</v>
      </c>
      <c r="G152" s="114">
        <f t="shared" si="19"/>
        <v>41.1</v>
      </c>
      <c r="H152" s="114">
        <f t="shared" si="19"/>
        <v>46.1</v>
      </c>
      <c r="I152" s="120">
        <f t="shared" si="19"/>
        <v>3</v>
      </c>
      <c r="J152" s="120">
        <f t="shared" si="19"/>
        <v>7</v>
      </c>
      <c r="K152" s="120">
        <f t="shared" si="19"/>
        <v>10</v>
      </c>
    </row>
    <row r="153" ht="9.75" thickTop="1"/>
  </sheetData>
  <sheetProtection/>
  <mergeCells count="2">
    <mergeCell ref="A1:N1"/>
    <mergeCell ref="A64:N6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&amp;CNORTH GAUTENG</oddHeader>
  </headerFooter>
  <rowBreaks count="3" manualBreakCount="3">
    <brk id="30" max="255" man="1"/>
    <brk id="63" max="255" man="1"/>
    <brk id="100" max="255" man="1"/>
  </rowBreaks>
  <ignoredErrors>
    <ignoredError sqref="F145:F1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CDZ009</dc:creator>
  <cp:keywords/>
  <dc:description/>
  <cp:lastModifiedBy>Jay</cp:lastModifiedBy>
  <cp:lastPrinted>2014-02-01T05:06:23Z</cp:lastPrinted>
  <dcterms:created xsi:type="dcterms:W3CDTF">1997-12-11T22:15:36Z</dcterms:created>
  <dcterms:modified xsi:type="dcterms:W3CDTF">2014-03-18T10:15:54Z</dcterms:modified>
  <cp:category/>
  <cp:version/>
  <cp:contentType/>
  <cp:contentStatus/>
</cp:coreProperties>
</file>